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780" activeTab="10"/>
  </bookViews>
  <sheets>
    <sheet name="1день" sheetId="1" r:id="rId1"/>
    <sheet name="2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сводная " sheetId="11" r:id="rId11"/>
    <sheet name="сводная(2)" sheetId="12" r:id="rId12"/>
  </sheets>
  <definedNames/>
  <calcPr fullCalcOnLoad="1"/>
</workbook>
</file>

<file path=xl/sharedStrings.xml><?xml version="1.0" encoding="utf-8"?>
<sst xmlns="http://schemas.openxmlformats.org/spreadsheetml/2006/main" count="1069" uniqueCount="384">
  <si>
    <t>Выход</t>
  </si>
  <si>
    <t>Калорийность</t>
  </si>
  <si>
    <t>Белки</t>
  </si>
  <si>
    <t>Жиры</t>
  </si>
  <si>
    <t>Углеводы</t>
  </si>
  <si>
    <t>Ca</t>
  </si>
  <si>
    <t>Mg</t>
  </si>
  <si>
    <t>P</t>
  </si>
  <si>
    <t>Fe</t>
  </si>
  <si>
    <t>В1</t>
  </si>
  <si>
    <t>В2</t>
  </si>
  <si>
    <t>С</t>
  </si>
  <si>
    <t>Масло сливочное</t>
  </si>
  <si>
    <t>Сыр твердых сортов</t>
  </si>
  <si>
    <t>Какао на молоке</t>
  </si>
  <si>
    <t>Фрукты(груша)</t>
  </si>
  <si>
    <t>Хлеб пшеничный</t>
  </si>
  <si>
    <t>Обед</t>
  </si>
  <si>
    <t>А</t>
  </si>
  <si>
    <t>Хлеб ржаной</t>
  </si>
  <si>
    <t>Итого на обед</t>
  </si>
  <si>
    <t>Ужин</t>
  </si>
  <si>
    <t>Сосиски</t>
  </si>
  <si>
    <t>Итого на ужин</t>
  </si>
  <si>
    <t>Итого за день</t>
  </si>
  <si>
    <t>Сок (персиковый)</t>
  </si>
  <si>
    <t>Фрукты(апельсин)</t>
  </si>
  <si>
    <t>Фрукты(яблоко)</t>
  </si>
  <si>
    <t>Яйцо вареное</t>
  </si>
  <si>
    <t>Макароны отв с овощами</t>
  </si>
  <si>
    <t>Картофель отв с луком</t>
  </si>
  <si>
    <t>Тефтели рыбные</t>
  </si>
  <si>
    <t>Запеканка картофельн с овощ</t>
  </si>
  <si>
    <t>Треска тушен в томате с овощ</t>
  </si>
  <si>
    <t>Люля-кебаб из говядины</t>
  </si>
  <si>
    <t>Каша молочная "Дружба"</t>
  </si>
  <si>
    <t>Наименование блюд</t>
  </si>
  <si>
    <t>День 1</t>
  </si>
  <si>
    <t>День 2</t>
  </si>
  <si>
    <t>День 3</t>
  </si>
  <si>
    <t>Возрастная категория : 12 лет и старше</t>
  </si>
  <si>
    <t>День 4</t>
  </si>
  <si>
    <t>Возрастная категория: 12 лет и старше</t>
  </si>
  <si>
    <t>Ромштекс рубленный паровой</t>
  </si>
  <si>
    <t>Батон</t>
  </si>
  <si>
    <t>Чай с молоком</t>
  </si>
  <si>
    <t>Компот из с/ф</t>
  </si>
  <si>
    <t>Салат"Цада"</t>
  </si>
  <si>
    <t>Треска припущенная ,соус польский</t>
  </si>
  <si>
    <t xml:space="preserve">Итого на обед              </t>
  </si>
  <si>
    <t>Печень тушеная в соусе сметанном</t>
  </si>
  <si>
    <t>В клетках с заливкой распределение</t>
  </si>
  <si>
    <t>энергетической ценности</t>
  </si>
  <si>
    <t xml:space="preserve">                                                                                         </t>
  </si>
  <si>
    <t>Кофейный напиток на молоке</t>
  </si>
  <si>
    <t>Котлета "студенческая"</t>
  </si>
  <si>
    <t>Рыба по "ленинградски"</t>
  </si>
  <si>
    <t>Сок виноградный</t>
  </si>
  <si>
    <t>День 5</t>
  </si>
  <si>
    <t>Салат картоф с капустой квашен</t>
  </si>
  <si>
    <t>Возрастноя категория: 12 лет и старше</t>
  </si>
  <si>
    <t>Ежики мясные</t>
  </si>
  <si>
    <t>Рассольник домашний с мясом</t>
  </si>
  <si>
    <t>День 7</t>
  </si>
  <si>
    <t>День 8</t>
  </si>
  <si>
    <t>День 9</t>
  </si>
  <si>
    <t>День 10</t>
  </si>
  <si>
    <t>Макароны отвар со сметаной</t>
  </si>
  <si>
    <t>Фрукты (банан)</t>
  </si>
  <si>
    <t>Фрукты (яблоко)</t>
  </si>
  <si>
    <t>Пудинг творожный с варением</t>
  </si>
  <si>
    <t>Рис по итальянски</t>
  </si>
  <si>
    <t>Картофельное пюре с м/с</t>
  </si>
  <si>
    <t>Винегрет с фасолью</t>
  </si>
  <si>
    <t>Молоко</t>
  </si>
  <si>
    <t xml:space="preserve">Молоко </t>
  </si>
  <si>
    <t>Снежок</t>
  </si>
  <si>
    <t>Салат  "Мимоза" с м.р</t>
  </si>
  <si>
    <t>Салат "бурячок"</t>
  </si>
  <si>
    <t>Салат "Осенний""</t>
  </si>
  <si>
    <t>Запеканка рисовая с творогом и вар</t>
  </si>
  <si>
    <t xml:space="preserve">Гренки </t>
  </si>
  <si>
    <t>Рыба "аппетитная "</t>
  </si>
  <si>
    <t xml:space="preserve">День 6 </t>
  </si>
  <si>
    <t>Завтрак 1</t>
  </si>
  <si>
    <t>Итого на завтрак 1</t>
  </si>
  <si>
    <t>Рис отварной</t>
  </si>
  <si>
    <t>CA</t>
  </si>
  <si>
    <t>Сок фруктовый ( яблочный)</t>
  </si>
  <si>
    <t>Завтрак 2</t>
  </si>
  <si>
    <t>Фрукты ( апельсин)</t>
  </si>
  <si>
    <t>Итого на завтрак 2</t>
  </si>
  <si>
    <t>Кольцо "Московское"</t>
  </si>
  <si>
    <t>Суп из свежей рыбы</t>
  </si>
  <si>
    <t>Чахохбили из куры</t>
  </si>
  <si>
    <t>Котлета "Московская"</t>
  </si>
  <si>
    <t>Са</t>
  </si>
  <si>
    <t>Мg</t>
  </si>
  <si>
    <t>Р</t>
  </si>
  <si>
    <t>карта</t>
  </si>
  <si>
    <t>Запеканка творож с варением</t>
  </si>
  <si>
    <t>Салат с сол.огурцом м.р</t>
  </si>
  <si>
    <t>Сок фруктовый( морковный)</t>
  </si>
  <si>
    <t>Компот из сухих фруктов</t>
  </si>
  <si>
    <t>Сок фруктовый (яблочный)</t>
  </si>
  <si>
    <t>Кукуруза десертная отварная</t>
  </si>
  <si>
    <t>Возраст категория -12 лет и старше</t>
  </si>
  <si>
    <t xml:space="preserve"> Итого на завтрак 1</t>
  </si>
  <si>
    <t>Каша манная с изюмом (жидкая)</t>
  </si>
  <si>
    <t>Салат из свеж. капусты с ябл. и клюквой</t>
  </si>
  <si>
    <t>Щи из свеж капусты с мясом</t>
  </si>
  <si>
    <t>Салат "Школьный"</t>
  </si>
  <si>
    <t>Суп мясной с фасолью</t>
  </si>
  <si>
    <t>Каша пуховая (гречневая с яйцом)</t>
  </si>
  <si>
    <t>Сырники "по Киевски"</t>
  </si>
  <si>
    <t>Салат "Веснушка"</t>
  </si>
  <si>
    <t>Сок яблочный</t>
  </si>
  <si>
    <t>Кукуруза отварная</t>
  </si>
  <si>
    <t>Суп овощной с мясом</t>
  </si>
  <si>
    <t>Чай с вареньем</t>
  </si>
  <si>
    <t>Зеленый горошек</t>
  </si>
  <si>
    <t>Филе трески запеченое в омлете</t>
  </si>
  <si>
    <t>Кондитерское изделие (вафля)</t>
  </si>
  <si>
    <t>Плов из куры</t>
  </si>
  <si>
    <t>Кондитерское изделие (пряник)</t>
  </si>
  <si>
    <t>Щи по - уральски с мясом</t>
  </si>
  <si>
    <t>Пельмени мясные с м/с</t>
  </si>
  <si>
    <t>№ 63.01</t>
  </si>
  <si>
    <t>№ 491</t>
  </si>
  <si>
    <t>№ 188.01</t>
  </si>
  <si>
    <t>№ 195</t>
  </si>
  <si>
    <t>Йогуртовый напиток</t>
  </si>
  <si>
    <t>Суп картоф  гороховый с мяс</t>
  </si>
  <si>
    <t>Икра баклажанная</t>
  </si>
  <si>
    <t>№ 262</t>
  </si>
  <si>
    <t>Пирожок с яйцом и рисом</t>
  </si>
  <si>
    <t>Макароны запеченые с яйцом</t>
  </si>
  <si>
    <t>Сыр тверд.сортов</t>
  </si>
  <si>
    <t>Колбаса вареная</t>
  </si>
  <si>
    <t>Каша гречневая с луком (рассыпч)</t>
  </si>
  <si>
    <t>Кондитерское изделие (сушки)</t>
  </si>
  <si>
    <t>Кура тушен в сметан. соусе</t>
  </si>
  <si>
    <t>№ 189.03</t>
  </si>
  <si>
    <t>Картофель по - деренски</t>
  </si>
  <si>
    <t>Сыр тверд. сортов</t>
  </si>
  <si>
    <t>Компот из свежих фруктов (яблок)</t>
  </si>
  <si>
    <t>№ 205</t>
  </si>
  <si>
    <t>Фасоль консервир</t>
  </si>
  <si>
    <t>В среднем на 1 день</t>
  </si>
  <si>
    <t>Cа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</si>
  <si>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</si>
  <si>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</si>
  <si>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</si>
  <si>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</si>
  <si>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</si>
  <si>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</si>
  <si>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</si>
  <si>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</si>
  <si>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</si>
  <si>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</si>
  <si>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2день.              Наименование блюд</t>
  </si>
  <si>
    <t>1день.                                Наименование блюд</t>
  </si>
  <si>
    <t>3день.                 Наименование блюд</t>
  </si>
  <si>
    <t>4день.                    Наименование блюд</t>
  </si>
  <si>
    <t>10день.                        Наименование блюд</t>
  </si>
  <si>
    <t>9день.                         Наименование блюд</t>
  </si>
  <si>
    <t>8день.                   Наименование блюд</t>
  </si>
  <si>
    <t>7день.                  Наименование блюд</t>
  </si>
  <si>
    <t>6день.                      Наименование блюд</t>
  </si>
  <si>
    <t>5день.                        Наименование блюд</t>
  </si>
  <si>
    <t>Макароны отв с м/с</t>
  </si>
  <si>
    <t>Печенье сахарн</t>
  </si>
  <si>
    <t xml:space="preserve"> В среднем за 30 дней</t>
  </si>
  <si>
    <t xml:space="preserve">В среднем на 1 день </t>
  </si>
  <si>
    <t>12 лет и старше</t>
  </si>
  <si>
    <t>Помидор соленый</t>
  </si>
  <si>
    <t>Картофель и овощи туш в соус см</t>
  </si>
  <si>
    <t xml:space="preserve">№ 128  </t>
  </si>
  <si>
    <t>Ряженка</t>
  </si>
  <si>
    <t>№194</t>
  </si>
  <si>
    <t>№394</t>
  </si>
  <si>
    <t>Компот из свежих фруктов</t>
  </si>
  <si>
    <t xml:space="preserve">№ 210 </t>
  </si>
  <si>
    <t xml:space="preserve">№ 407 </t>
  </si>
  <si>
    <t xml:space="preserve">№ 459 </t>
  </si>
  <si>
    <t xml:space="preserve">№299 </t>
  </si>
  <si>
    <t>№ 1</t>
  </si>
  <si>
    <t>№ 199</t>
  </si>
  <si>
    <t>№340</t>
  </si>
  <si>
    <t xml:space="preserve">№351 </t>
  </si>
  <si>
    <t>№518</t>
  </si>
  <si>
    <t xml:space="preserve">№ 36  </t>
  </si>
  <si>
    <t xml:space="preserve">№ 35 </t>
  </si>
  <si>
    <t xml:space="preserve">№ 38 </t>
  </si>
  <si>
    <t xml:space="preserve">№280 </t>
  </si>
  <si>
    <t xml:space="preserve">№ 457 </t>
  </si>
  <si>
    <t>№ 110</t>
  </si>
  <si>
    <t xml:space="preserve"> № 6</t>
  </si>
  <si>
    <t xml:space="preserve">№ 231 </t>
  </si>
  <si>
    <t xml:space="preserve">№ 186 .01 </t>
  </si>
  <si>
    <t>Технол</t>
  </si>
  <si>
    <t>Компот из свеж. фруктов</t>
  </si>
  <si>
    <t>Сырники с морк,молоко сгущен</t>
  </si>
  <si>
    <t>№ 115</t>
  </si>
  <si>
    <t xml:space="preserve">№ 199 </t>
  </si>
  <si>
    <t>№ 454</t>
  </si>
  <si>
    <t xml:space="preserve">№ 370 </t>
  </si>
  <si>
    <t xml:space="preserve">№76.01 </t>
  </si>
  <si>
    <t>№ 417</t>
  </si>
  <si>
    <t xml:space="preserve">№ 233 </t>
  </si>
  <si>
    <t xml:space="preserve">№194 </t>
  </si>
  <si>
    <t xml:space="preserve">№ 527 </t>
  </si>
  <si>
    <t xml:space="preserve">№ 286 </t>
  </si>
  <si>
    <t xml:space="preserve">№ 187 </t>
  </si>
  <si>
    <t xml:space="preserve">Технолог </t>
  </si>
  <si>
    <t xml:space="preserve">№ 503 </t>
  </si>
  <si>
    <t xml:space="preserve">№5 </t>
  </si>
  <si>
    <t xml:space="preserve">№ 1 </t>
  </si>
  <si>
    <t>№ 204</t>
  </si>
  <si>
    <t xml:space="preserve">№ 454 </t>
  </si>
  <si>
    <t xml:space="preserve">№ 367 </t>
  </si>
  <si>
    <t xml:space="preserve">№ 153 </t>
  </si>
  <si>
    <t>№ 315</t>
  </si>
  <si>
    <t xml:space="preserve">№ 396 </t>
  </si>
  <si>
    <t>№ 459</t>
  </si>
  <si>
    <t>№ 109</t>
  </si>
  <si>
    <t>№369</t>
  </si>
  <si>
    <t xml:space="preserve">№ 271 </t>
  </si>
  <si>
    <t xml:space="preserve">№ 58 </t>
  </si>
  <si>
    <t xml:space="preserve">№ 398 </t>
  </si>
  <si>
    <t>№ 47</t>
  </si>
  <si>
    <t xml:space="preserve">№ 274 </t>
  </si>
  <si>
    <t xml:space="preserve">№ 379 </t>
  </si>
  <si>
    <t>№ 210</t>
  </si>
  <si>
    <t xml:space="preserve">№426 </t>
  </si>
  <si>
    <t>№ 397</t>
  </si>
  <si>
    <t>№ 275</t>
  </si>
  <si>
    <t>Технолог</t>
  </si>
  <si>
    <t>Кисель п/я</t>
  </si>
  <si>
    <t xml:space="preserve">Технол </t>
  </si>
  <si>
    <t xml:space="preserve">№ 114 </t>
  </si>
  <si>
    <t>№ 367</t>
  </si>
  <si>
    <t xml:space="preserve">№23 </t>
  </si>
  <si>
    <t xml:space="preserve">№ 63 </t>
  </si>
  <si>
    <t xml:space="preserve">№ 149.01 </t>
  </si>
  <si>
    <t xml:space="preserve">№ 428 </t>
  </si>
  <si>
    <t xml:space="preserve">№ 18 </t>
  </si>
  <si>
    <t>№ 281</t>
  </si>
  <si>
    <t xml:space="preserve">№ 189.02 </t>
  </si>
  <si>
    <t>Голубцы овощные с рисом</t>
  </si>
  <si>
    <t>Кефир</t>
  </si>
  <si>
    <t>№ 404</t>
  </si>
  <si>
    <t xml:space="preserve">№ 161 </t>
  </si>
  <si>
    <t xml:space="preserve">№ 440 </t>
  </si>
  <si>
    <t xml:space="preserve">№ 351 </t>
  </si>
  <si>
    <t>№ 433</t>
  </si>
  <si>
    <t xml:space="preserve">№363 </t>
  </si>
  <si>
    <t xml:space="preserve">№ 52 </t>
  </si>
  <si>
    <t>№ 271</t>
  </si>
  <si>
    <t>№ 15</t>
  </si>
  <si>
    <t xml:space="preserve">№ 359 </t>
  </si>
  <si>
    <t>№ 225</t>
  </si>
  <si>
    <t>Тефтели из печени с рисом</t>
  </si>
  <si>
    <t>Капуста тушеная с м/с</t>
  </si>
  <si>
    <t>№ 539</t>
  </si>
  <si>
    <t xml:space="preserve">№ 526 </t>
  </si>
  <si>
    <t>№299</t>
  </si>
  <si>
    <t>№ 472</t>
  </si>
  <si>
    <t>№ 58</t>
  </si>
  <si>
    <t xml:space="preserve">№ 315 </t>
  </si>
  <si>
    <t xml:space="preserve">№ 75 </t>
  </si>
  <si>
    <t xml:space="preserve">№ 151 </t>
  </si>
  <si>
    <t xml:space="preserve">№ 311 </t>
  </si>
  <si>
    <t>№ 38</t>
  </si>
  <si>
    <t>№ 226</t>
  </si>
  <si>
    <t xml:space="preserve">№ 434 </t>
  </si>
  <si>
    <t>Салат "Здоровье"</t>
  </si>
  <si>
    <t>№ 97</t>
  </si>
  <si>
    <t xml:space="preserve">№369 </t>
  </si>
  <si>
    <t>№ 203</t>
  </si>
  <si>
    <t>№ 364</t>
  </si>
  <si>
    <t xml:space="preserve">№55 </t>
  </si>
  <si>
    <t xml:space="preserve">№285 </t>
  </si>
  <si>
    <t>№ 233</t>
  </si>
  <si>
    <t>№ 514</t>
  </si>
  <si>
    <t xml:space="preserve">№ 368 </t>
  </si>
  <si>
    <t>Булочка чайная с творогом</t>
  </si>
  <si>
    <t>№  248</t>
  </si>
  <si>
    <t>Кисель пл ягод</t>
  </si>
  <si>
    <t>Салат из кваш капусты с м.р</t>
  </si>
  <si>
    <t>№ 398</t>
  </si>
  <si>
    <t xml:space="preserve">№ 446 </t>
  </si>
  <si>
    <t xml:space="preserve">№ 330 </t>
  </si>
  <si>
    <t xml:space="preserve">№10 </t>
  </si>
  <si>
    <t>№ 57</t>
  </si>
  <si>
    <t xml:space="preserve">№ 372 </t>
  </si>
  <si>
    <t>№ 209</t>
  </si>
  <si>
    <t xml:space="preserve">№ 478 </t>
  </si>
  <si>
    <t>Щи из квашен капусты</t>
  </si>
  <si>
    <t xml:space="preserve">№103 </t>
  </si>
  <si>
    <t xml:space="preserve">№ 469 </t>
  </si>
  <si>
    <t xml:space="preserve">№ 430 </t>
  </si>
  <si>
    <t xml:space="preserve">№ 401 </t>
  </si>
  <si>
    <t>№ 402</t>
  </si>
  <si>
    <t xml:space="preserve">№ 335 </t>
  </si>
  <si>
    <t xml:space="preserve">№ 456 </t>
  </si>
  <si>
    <t>№ 400</t>
  </si>
  <si>
    <t xml:space="preserve">№403 </t>
  </si>
  <si>
    <t>№ 477</t>
  </si>
  <si>
    <t>11 день</t>
  </si>
  <si>
    <t>12 день</t>
  </si>
  <si>
    <t>13 день</t>
  </si>
  <si>
    <t>14 день</t>
  </si>
  <si>
    <t xml:space="preserve">                                                                                                                              </t>
  </si>
  <si>
    <t>Е</t>
  </si>
  <si>
    <t>№ 540</t>
  </si>
  <si>
    <t>Полдник (полуночник)</t>
  </si>
  <si>
    <t>№ 261</t>
  </si>
  <si>
    <t>№ 43</t>
  </si>
  <si>
    <t xml:space="preserve">Капуста тушеная </t>
  </si>
  <si>
    <t xml:space="preserve">Греча отварная </t>
  </si>
  <si>
    <t>№ 419</t>
  </si>
  <si>
    <t>Суп с макар. изд с мясом</t>
  </si>
  <si>
    <t>№73</t>
  </si>
  <si>
    <t>Каша пшенная рассыпчатая</t>
  </si>
  <si>
    <t>№ 567</t>
  </si>
  <si>
    <t>Мясо отварное,.соус молочный</t>
  </si>
  <si>
    <t>Макароны отварные</t>
  </si>
  <si>
    <t xml:space="preserve">      </t>
  </si>
  <si>
    <t>с овощным рагу и фасолью</t>
  </si>
  <si>
    <t xml:space="preserve">№ 550 </t>
  </si>
  <si>
    <t>Капуста туш с морк в молоке</t>
  </si>
  <si>
    <t>№ 548</t>
  </si>
  <si>
    <t xml:space="preserve">№532 </t>
  </si>
  <si>
    <t>Говядина отв в яйце</t>
  </si>
  <si>
    <t xml:space="preserve">Каша пшеничная на молоке </t>
  </si>
  <si>
    <t>0.1</t>
  </si>
  <si>
    <t>Салат свеклы с чесноком</t>
  </si>
  <si>
    <t>№ 430</t>
  </si>
  <si>
    <t>Чай с сахаром</t>
  </si>
  <si>
    <t xml:space="preserve">№ 197 </t>
  </si>
  <si>
    <t>Кондитер изд(полоска песоч)</t>
  </si>
  <si>
    <t>Салат из свеклы с чесноком</t>
  </si>
  <si>
    <t>№ 280</t>
  </si>
  <si>
    <t>№ 538</t>
  </si>
  <si>
    <t>Компот из сухих фрукт</t>
  </si>
  <si>
    <t>Кондитер изделие (сухарь)</t>
  </si>
  <si>
    <t>Кисель из клюквы(плод ягод)</t>
  </si>
  <si>
    <t>№ 352</t>
  </si>
  <si>
    <t>№ 569</t>
  </si>
  <si>
    <t>Полоска песочная</t>
  </si>
  <si>
    <t>Борщ с фасолью на м/б</t>
  </si>
  <si>
    <t>Полдник(полуночник)</t>
  </si>
  <si>
    <t>Йогурт</t>
  </si>
  <si>
    <t>Сырники  с варением</t>
  </si>
  <si>
    <t>Сырники с варением</t>
  </si>
  <si>
    <t>Макароны отварные  с овощами</t>
  </si>
  <si>
    <t>Суп картофельный  гороховый с мясом</t>
  </si>
  <si>
    <t>Картофель отварной с луком</t>
  </si>
  <si>
    <t>Запеканка творожная с варением</t>
  </si>
  <si>
    <t>Салат с соленым огурцом м.р</t>
  </si>
  <si>
    <t>Суп с макаронными изделиями с мясом</t>
  </si>
  <si>
    <t>Картофель и овощи тушеные в соус сметан</t>
  </si>
  <si>
    <t>Салат из свежей капусты с яблоками</t>
  </si>
  <si>
    <t>Щи из свежей капусты с мясом</t>
  </si>
  <si>
    <t>Каша гречневая с луком (рассыпчатая)</t>
  </si>
  <si>
    <t>Запеканка картофельная с овощами</t>
  </si>
  <si>
    <t>Салат картофельный с капустой квашенной</t>
  </si>
  <si>
    <t>Треска тушеная в томате с овощами</t>
  </si>
  <si>
    <t>Мясо отварное,соус молочный</t>
  </si>
  <si>
    <t>Фасоль консервированная</t>
  </si>
  <si>
    <t>Кура тушен в сметанный соусе</t>
  </si>
  <si>
    <t>Салат из квашенной  капусты с м.р</t>
  </si>
  <si>
    <t>Картофель по - деревенски</t>
  </si>
  <si>
    <t>Говядина отварная в яйце</t>
  </si>
  <si>
    <t>Капуста тушеная с морковью  молоке</t>
  </si>
  <si>
    <t>Щи из квашенной капусты на м/б</t>
  </si>
  <si>
    <t>Запеканка рисовая с творогом и варением</t>
  </si>
  <si>
    <t>Салат свеклы с чесноком м/р</t>
  </si>
  <si>
    <t>Макароны отварные со сметаной</t>
  </si>
  <si>
    <t>Итого на полуночник</t>
  </si>
  <si>
    <t>Сезон : зимний</t>
  </si>
  <si>
    <t>Сезон: зимний</t>
  </si>
  <si>
    <t>Биточки рыбные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</si>
</sst>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0.000000"/>
    <numFmt numFmtId="196" formatCode="0.0000000"/>
    <numFmt numFmtId="197" formatCode="0.00000000"/>
    <numFmt numFmtId="198" formatCode="0.00000"/>
    <numFmt numFmtId="199" formatCode="#,##0.0"/>
  </numFmts>
  <fonts count="28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6" fillId="24" borderId="0" xfId="0" applyFont="1" applyFill="1" applyAlignment="1">
      <alignment/>
    </xf>
    <xf numFmtId="194" fontId="7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24" borderId="10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8" xfId="0" applyFont="1" applyBorder="1" applyAlignment="1">
      <alignment/>
    </xf>
    <xf numFmtId="2" fontId="6" fillId="0" borderId="10" xfId="56" applyNumberFormat="1" applyFont="1" applyBorder="1" applyAlignment="1">
      <alignment horizontal="left" vertical="top"/>
      <protection/>
    </xf>
    <xf numFmtId="194" fontId="6" fillId="0" borderId="10" xfId="56" applyNumberFormat="1" applyFont="1" applyBorder="1" applyAlignment="1">
      <alignment horizontal="left" vertical="top"/>
      <protection/>
    </xf>
    <xf numFmtId="194" fontId="6" fillId="0" borderId="10" xfId="55" applyNumberFormat="1" applyFont="1" applyBorder="1" applyAlignment="1">
      <alignment horizontal="left" vertical="top"/>
      <protection/>
    </xf>
    <xf numFmtId="2" fontId="6" fillId="0" borderId="10" xfId="55" applyNumberFormat="1" applyFont="1" applyBorder="1" applyAlignment="1">
      <alignment horizontal="left" vertical="top"/>
      <protection/>
    </xf>
    <xf numFmtId="0" fontId="6" fillId="0" borderId="10" xfId="55" applyNumberFormat="1" applyFont="1" applyBorder="1" applyAlignment="1">
      <alignment horizontal="left" vertical="top"/>
      <protection/>
    </xf>
    <xf numFmtId="1" fontId="6" fillId="0" borderId="10" xfId="56" applyNumberFormat="1" applyFont="1" applyBorder="1" applyAlignment="1">
      <alignment horizontal="left" vertical="top"/>
      <protection/>
    </xf>
    <xf numFmtId="0" fontId="6" fillId="0" borderId="11" xfId="0" applyFont="1" applyFill="1" applyBorder="1" applyAlignment="1">
      <alignment horizontal="left"/>
    </xf>
    <xf numFmtId="1" fontId="6" fillId="0" borderId="10" xfId="55" applyNumberFormat="1" applyFont="1" applyBorder="1" applyAlignment="1">
      <alignment horizontal="left" vertical="top"/>
      <protection/>
    </xf>
    <xf numFmtId="0" fontId="6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94" fontId="5" fillId="0" borderId="10" xfId="0" applyNumberFormat="1" applyFont="1" applyBorder="1" applyAlignment="1">
      <alignment horizontal="left"/>
    </xf>
    <xf numFmtId="0" fontId="6" fillId="0" borderId="10" xfId="56" applyNumberFormat="1" applyFont="1" applyBorder="1" applyAlignment="1">
      <alignment horizontal="left" vertical="top"/>
      <protection/>
    </xf>
    <xf numFmtId="194" fontId="5" fillId="0" borderId="10" xfId="56" applyNumberFormat="1" applyFont="1" applyBorder="1" applyAlignment="1">
      <alignment horizontal="left" vertical="top"/>
      <protection/>
    </xf>
    <xf numFmtId="2" fontId="5" fillId="0" borderId="10" xfId="56" applyNumberFormat="1" applyFont="1" applyBorder="1" applyAlignment="1">
      <alignment horizontal="left" vertical="top"/>
      <protection/>
    </xf>
    <xf numFmtId="0" fontId="5" fillId="0" borderId="10" xfId="56" applyNumberFormat="1" applyFont="1" applyBorder="1" applyAlignment="1">
      <alignment horizontal="left" vertical="top"/>
      <protection/>
    </xf>
    <xf numFmtId="3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194" fontId="5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2" fontId="6" fillId="0" borderId="10" xfId="57" applyNumberFormat="1" applyFont="1" applyBorder="1" applyAlignment="1">
      <alignment horizontal="left" vertical="top"/>
      <protection/>
    </xf>
    <xf numFmtId="194" fontId="6" fillId="0" borderId="10" xfId="57" applyNumberFormat="1" applyFont="1" applyBorder="1" applyAlignment="1">
      <alignment horizontal="left" vertical="top"/>
      <protection/>
    </xf>
    <xf numFmtId="1" fontId="6" fillId="0" borderId="10" xfId="57" applyNumberFormat="1" applyFont="1" applyBorder="1" applyAlignment="1">
      <alignment horizontal="left" vertical="top"/>
      <protection/>
    </xf>
    <xf numFmtId="0" fontId="6" fillId="0" borderId="10" xfId="57" applyNumberFormat="1" applyFont="1" applyBorder="1" applyAlignment="1">
      <alignment horizontal="left" vertical="top"/>
      <protection/>
    </xf>
    <xf numFmtId="0" fontId="5" fillId="0" borderId="11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9" xfId="0" applyFont="1" applyBorder="1" applyAlignment="1">
      <alignment/>
    </xf>
    <xf numFmtId="2" fontId="6" fillId="0" borderId="10" xfId="59" applyNumberFormat="1" applyFont="1" applyBorder="1" applyAlignment="1">
      <alignment horizontal="left" vertical="top"/>
      <protection/>
    </xf>
    <xf numFmtId="194" fontId="6" fillId="0" borderId="10" xfId="59" applyNumberFormat="1" applyFont="1" applyBorder="1" applyAlignment="1">
      <alignment horizontal="left" vertical="top"/>
      <protection/>
    </xf>
    <xf numFmtId="1" fontId="6" fillId="0" borderId="10" xfId="59" applyNumberFormat="1" applyFont="1" applyBorder="1" applyAlignment="1">
      <alignment horizontal="left" vertical="top"/>
      <protection/>
    </xf>
    <xf numFmtId="0" fontId="5" fillId="0" borderId="10" xfId="0" applyFont="1" applyFill="1" applyBorder="1" applyAlignment="1">
      <alignment horizontal="left"/>
    </xf>
    <xf numFmtId="0" fontId="6" fillId="0" borderId="10" xfId="59" applyNumberFormat="1" applyFont="1" applyBorder="1" applyAlignment="1">
      <alignment horizontal="left" vertical="top"/>
      <protection/>
    </xf>
    <xf numFmtId="194" fontId="6" fillId="0" borderId="10" xfId="58" applyNumberFormat="1" applyFont="1" applyBorder="1" applyAlignment="1">
      <alignment horizontal="left" vertical="top"/>
      <protection/>
    </xf>
    <xf numFmtId="2" fontId="6" fillId="0" borderId="10" xfId="58" applyNumberFormat="1" applyFont="1" applyBorder="1" applyAlignment="1">
      <alignment horizontal="left" vertical="top"/>
      <protection/>
    </xf>
    <xf numFmtId="1" fontId="6" fillId="0" borderId="10" xfId="58" applyNumberFormat="1" applyFont="1" applyBorder="1" applyAlignment="1">
      <alignment horizontal="left" vertical="top"/>
      <protection/>
    </xf>
    <xf numFmtId="0" fontId="6" fillId="0" borderId="10" xfId="58" applyNumberFormat="1" applyFont="1" applyBorder="1" applyAlignment="1">
      <alignment horizontal="left" vertical="top"/>
      <protection/>
    </xf>
    <xf numFmtId="0" fontId="5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2" fontId="6" fillId="0" borderId="10" xfId="56" applyNumberFormat="1" applyFont="1" applyFill="1" applyBorder="1" applyAlignment="1">
      <alignment horizontal="left" vertical="top"/>
      <protection/>
    </xf>
    <xf numFmtId="0" fontId="6" fillId="0" borderId="10" xfId="56" applyNumberFormat="1" applyFont="1" applyFill="1" applyBorder="1" applyAlignment="1">
      <alignment horizontal="left" vertical="top"/>
      <protection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2" fontId="6" fillId="0" borderId="0" xfId="58" applyNumberFormat="1" applyFont="1" applyAlignment="1">
      <alignment horizontal="left" vertical="top"/>
      <protection/>
    </xf>
    <xf numFmtId="1" fontId="6" fillId="0" borderId="13" xfId="58" applyNumberFormat="1" applyFont="1" applyBorder="1" applyAlignment="1">
      <alignment horizontal="left" vertical="top"/>
      <protection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1" fontId="6" fillId="0" borderId="0" xfId="58" applyNumberFormat="1" applyFont="1" applyAlignment="1">
      <alignment horizontal="left" vertical="top"/>
      <protection/>
    </xf>
    <xf numFmtId="0" fontId="6" fillId="0" borderId="10" xfId="0" applyNumberFormat="1" applyFont="1" applyFill="1" applyBorder="1" applyAlignment="1">
      <alignment/>
    </xf>
    <xf numFmtId="0" fontId="0" fillId="22" borderId="0" xfId="0" applyFill="1" applyAlignment="1">
      <alignment/>
    </xf>
    <xf numFmtId="2" fontId="6" fillId="0" borderId="10" xfId="60" applyNumberFormat="1" applyFont="1" applyBorder="1" applyAlignment="1">
      <alignment horizontal="left" vertical="top"/>
      <protection/>
    </xf>
    <xf numFmtId="194" fontId="6" fillId="0" borderId="10" xfId="60" applyNumberFormat="1" applyFont="1" applyBorder="1" applyAlignment="1">
      <alignment horizontal="left" vertical="top"/>
      <protection/>
    </xf>
    <xf numFmtId="1" fontId="6" fillId="0" borderId="10" xfId="60" applyNumberFormat="1" applyFont="1" applyBorder="1" applyAlignment="1">
      <alignment horizontal="left" vertical="top"/>
      <protection/>
    </xf>
    <xf numFmtId="0" fontId="6" fillId="0" borderId="10" xfId="60" applyNumberFormat="1" applyFont="1" applyBorder="1" applyAlignment="1">
      <alignment horizontal="left" vertical="top"/>
      <protection/>
    </xf>
    <xf numFmtId="0" fontId="5" fillId="0" borderId="14" xfId="0" applyFont="1" applyBorder="1" applyAlignment="1">
      <alignment/>
    </xf>
    <xf numFmtId="1" fontId="6" fillId="0" borderId="10" xfId="58" applyNumberFormat="1" applyFont="1" applyFill="1" applyBorder="1" applyAlignment="1">
      <alignment horizontal="left" vertical="top"/>
      <protection/>
    </xf>
    <xf numFmtId="194" fontId="6" fillId="0" borderId="10" xfId="58" applyNumberFormat="1" applyFont="1" applyFill="1" applyBorder="1" applyAlignment="1">
      <alignment horizontal="left" vertical="top"/>
      <protection/>
    </xf>
    <xf numFmtId="0" fontId="6" fillId="0" borderId="10" xfId="58" applyNumberFormat="1" applyFont="1" applyFill="1" applyBorder="1" applyAlignment="1">
      <alignment horizontal="left" vertical="top"/>
      <protection/>
    </xf>
    <xf numFmtId="2" fontId="6" fillId="0" borderId="10" xfId="58" applyNumberFormat="1" applyFont="1" applyFill="1" applyBorder="1" applyAlignment="1">
      <alignment horizontal="left" vertical="top"/>
      <protection/>
    </xf>
    <xf numFmtId="2" fontId="6" fillId="0" borderId="12" xfId="58" applyNumberFormat="1" applyFont="1" applyFill="1" applyBorder="1" applyAlignment="1">
      <alignment horizontal="left" vertical="top"/>
      <protection/>
    </xf>
    <xf numFmtId="2" fontId="6" fillId="0" borderId="0" xfId="58" applyNumberFormat="1" applyFont="1" applyFill="1" applyAlignment="1">
      <alignment horizontal="left" vertical="top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8" xfId="58" applyNumberFormat="1" applyFont="1" applyBorder="1" applyAlignment="1">
      <alignment horizontal="left" vertical="top"/>
      <protection/>
    </xf>
    <xf numFmtId="0" fontId="0" fillId="0" borderId="0" xfId="0" applyAlignment="1">
      <alignment horizontal="left"/>
    </xf>
    <xf numFmtId="0" fontId="6" fillId="0" borderId="12" xfId="0" applyFont="1" applyBorder="1" applyAlignment="1">
      <alignment/>
    </xf>
    <xf numFmtId="0" fontId="0" fillId="0" borderId="0" xfId="0" applyAlignment="1">
      <alignment horizontal="right"/>
    </xf>
    <xf numFmtId="1" fontId="6" fillId="0" borderId="10" xfId="55" applyNumberFormat="1" applyFont="1" applyFill="1" applyBorder="1" applyAlignment="1">
      <alignment horizontal="left" vertical="top"/>
      <protection/>
    </xf>
    <xf numFmtId="194" fontId="6" fillId="0" borderId="10" xfId="55" applyNumberFormat="1" applyFont="1" applyFill="1" applyBorder="1" applyAlignment="1">
      <alignment horizontal="left" vertical="top"/>
      <protection/>
    </xf>
    <xf numFmtId="0" fontId="6" fillId="0" borderId="10" xfId="55" applyNumberFormat="1" applyFont="1" applyFill="1" applyBorder="1" applyAlignment="1">
      <alignment horizontal="left" vertical="top"/>
      <protection/>
    </xf>
    <xf numFmtId="2" fontId="6" fillId="0" borderId="10" xfId="55" applyNumberFormat="1" applyFont="1" applyFill="1" applyBorder="1" applyAlignment="1">
      <alignment horizontal="left" vertical="top"/>
      <protection/>
    </xf>
    <xf numFmtId="2" fontId="6" fillId="0" borderId="0" xfId="55" applyNumberFormat="1" applyFont="1" applyFill="1" applyAlignment="1">
      <alignment horizontal="left" vertical="top"/>
      <protection/>
    </xf>
    <xf numFmtId="2" fontId="0" fillId="0" borderId="0" xfId="0" applyNumberFormat="1" applyAlignment="1">
      <alignment/>
    </xf>
    <xf numFmtId="2" fontId="6" fillId="0" borderId="10" xfId="0" applyNumberFormat="1" applyFont="1" applyBorder="1" applyAlignment="1">
      <alignment horizontal="left"/>
    </xf>
    <xf numFmtId="1" fontId="6" fillId="0" borderId="0" xfId="57" applyNumberFormat="1" applyFont="1" applyFill="1" applyAlignment="1">
      <alignment horizontal="left" vertical="top"/>
      <protection/>
    </xf>
    <xf numFmtId="0" fontId="0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/>
      <protection/>
    </xf>
    <xf numFmtId="0" fontId="0" fillId="0" borderId="0" xfId="53" applyBorder="1">
      <alignment/>
      <protection/>
    </xf>
    <xf numFmtId="0" fontId="0" fillId="0" borderId="0" xfId="53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4" fillId="0" borderId="0" xfId="53" applyFont="1" applyAlignment="1">
      <alignment wrapText="1"/>
      <protection/>
    </xf>
    <xf numFmtId="0" fontId="0" fillId="0" borderId="0" xfId="53" applyFont="1" applyAlignment="1">
      <alignment wrapTex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wrapText="1"/>
      <protection/>
    </xf>
    <xf numFmtId="0" fontId="6" fillId="0" borderId="11" xfId="0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2" fontId="6" fillId="0" borderId="12" xfId="55" applyNumberFormat="1" applyFont="1" applyFill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right"/>
    </xf>
    <xf numFmtId="2" fontId="5" fillId="24" borderId="10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94" fontId="6" fillId="0" borderId="10" xfId="0" applyNumberFormat="1" applyFont="1" applyBorder="1" applyAlignment="1">
      <alignment horizontal="left"/>
    </xf>
    <xf numFmtId="2" fontId="6" fillId="0" borderId="12" xfId="56" applyNumberFormat="1" applyFont="1" applyBorder="1" applyAlignment="1">
      <alignment horizontal="left" vertical="top"/>
      <protection/>
    </xf>
    <xf numFmtId="2" fontId="6" fillId="0" borderId="12" xfId="57" applyNumberFormat="1" applyFont="1" applyBorder="1" applyAlignment="1">
      <alignment horizontal="left" vertical="top"/>
      <protection/>
    </xf>
    <xf numFmtId="194" fontId="6" fillId="0" borderId="13" xfId="57" applyNumberFormat="1" applyFont="1" applyFill="1" applyBorder="1" applyAlignment="1">
      <alignment horizontal="left" vertical="top"/>
      <protection/>
    </xf>
    <xf numFmtId="2" fontId="6" fillId="0" borderId="13" xfId="57" applyNumberFormat="1" applyFont="1" applyFill="1" applyBorder="1" applyAlignment="1">
      <alignment horizontal="left" vertical="top"/>
      <protection/>
    </xf>
    <xf numFmtId="0" fontId="6" fillId="0" borderId="13" xfId="57" applyNumberFormat="1" applyFont="1" applyFill="1" applyBorder="1" applyAlignment="1">
      <alignment horizontal="left" vertical="top"/>
      <protection/>
    </xf>
    <xf numFmtId="1" fontId="6" fillId="0" borderId="13" xfId="57" applyNumberFormat="1" applyFont="1" applyFill="1" applyBorder="1" applyAlignment="1">
      <alignment horizontal="left" vertical="top"/>
      <protection/>
    </xf>
    <xf numFmtId="0" fontId="4" fillId="0" borderId="0" xfId="0" applyFont="1" applyFill="1" applyAlignment="1">
      <alignment/>
    </xf>
    <xf numFmtId="194" fontId="6" fillId="0" borderId="10" xfId="61" applyNumberFormat="1" applyFont="1" applyBorder="1" applyAlignment="1">
      <alignment horizontal="left" vertical="top"/>
      <protection/>
    </xf>
    <xf numFmtId="2" fontId="6" fillId="0" borderId="10" xfId="61" applyNumberFormat="1" applyFont="1" applyBorder="1" applyAlignment="1">
      <alignment horizontal="left" vertical="top"/>
      <protection/>
    </xf>
    <xf numFmtId="1" fontId="6" fillId="0" borderId="10" xfId="61" applyNumberFormat="1" applyFont="1" applyBorder="1" applyAlignment="1">
      <alignment horizontal="left" vertical="top"/>
      <protection/>
    </xf>
    <xf numFmtId="0" fontId="6" fillId="0" borderId="10" xfId="61" applyNumberFormat="1" applyFont="1" applyBorder="1" applyAlignment="1">
      <alignment horizontal="left" vertical="top"/>
      <protection/>
    </xf>
    <xf numFmtId="1" fontId="6" fillId="0" borderId="12" xfId="61" applyNumberFormat="1" applyFont="1" applyBorder="1" applyAlignment="1">
      <alignment horizontal="left" vertical="top"/>
      <protection/>
    </xf>
    <xf numFmtId="194" fontId="6" fillId="0" borderId="12" xfId="61" applyNumberFormat="1" applyFont="1" applyBorder="1" applyAlignment="1">
      <alignment horizontal="left" vertical="top"/>
      <protection/>
    </xf>
    <xf numFmtId="194" fontId="6" fillId="0" borderId="0" xfId="61" applyNumberFormat="1" applyFont="1" applyAlignment="1">
      <alignment horizontal="left" vertical="top"/>
      <protection/>
    </xf>
    <xf numFmtId="3" fontId="6" fillId="0" borderId="10" xfId="0" applyNumberFormat="1" applyFont="1" applyBorder="1" applyAlignment="1">
      <alignment horizontal="left"/>
    </xf>
    <xf numFmtId="2" fontId="6" fillId="0" borderId="10" xfId="62" applyNumberFormat="1" applyFont="1" applyBorder="1" applyAlignment="1">
      <alignment horizontal="left" vertical="top"/>
      <protection/>
    </xf>
    <xf numFmtId="194" fontId="6" fillId="0" borderId="10" xfId="62" applyNumberFormat="1" applyFont="1" applyBorder="1" applyAlignment="1">
      <alignment horizontal="left" vertical="top"/>
      <protection/>
    </xf>
    <xf numFmtId="1" fontId="6" fillId="0" borderId="10" xfId="62" applyNumberFormat="1" applyFont="1" applyBorder="1" applyAlignment="1">
      <alignment horizontal="left" vertical="top"/>
      <protection/>
    </xf>
    <xf numFmtId="0" fontId="6" fillId="0" borderId="10" xfId="62" applyNumberFormat="1" applyFont="1" applyBorder="1" applyAlignment="1">
      <alignment horizontal="left" vertical="top"/>
      <protection/>
    </xf>
    <xf numFmtId="0" fontId="10" fillId="0" borderId="0" xfId="53" applyFont="1">
      <alignment/>
      <protection/>
    </xf>
    <xf numFmtId="2" fontId="7" fillId="0" borderId="10" xfId="0" applyNumberFormat="1" applyFont="1" applyBorder="1" applyAlignment="1">
      <alignment horizontal="left"/>
    </xf>
    <xf numFmtId="2" fontId="6" fillId="0" borderId="10" xfId="55" applyNumberFormat="1" applyFont="1" applyBorder="1" applyAlignment="1">
      <alignment horizontal="center" vertical="top"/>
      <protection/>
    </xf>
    <xf numFmtId="0" fontId="6" fillId="0" borderId="18" xfId="0" applyFont="1" applyBorder="1" applyAlignment="1">
      <alignment horizontal="left"/>
    </xf>
    <xf numFmtId="2" fontId="6" fillId="0" borderId="10" xfId="54" applyNumberFormat="1" applyFont="1" applyBorder="1" applyAlignment="1">
      <alignment horizontal="left" vertical="top"/>
      <protection/>
    </xf>
    <xf numFmtId="194" fontId="6" fillId="0" borderId="10" xfId="54" applyNumberFormat="1" applyFont="1" applyBorder="1" applyAlignment="1">
      <alignment horizontal="left" vertical="top"/>
      <protection/>
    </xf>
    <xf numFmtId="0" fontId="6" fillId="0" borderId="10" xfId="0" applyFont="1" applyBorder="1" applyAlignment="1">
      <alignment/>
    </xf>
    <xf numFmtId="2" fontId="6" fillId="0" borderId="10" xfId="63" applyNumberFormat="1" applyFont="1" applyBorder="1" applyAlignment="1">
      <alignment horizontal="left" vertical="top"/>
      <protection/>
    </xf>
    <xf numFmtId="194" fontId="6" fillId="0" borderId="10" xfId="63" applyNumberFormat="1" applyFont="1" applyBorder="1" applyAlignment="1">
      <alignment horizontal="left" vertical="top"/>
      <protection/>
    </xf>
    <xf numFmtId="1" fontId="6" fillId="0" borderId="10" xfId="63" applyNumberFormat="1" applyFont="1" applyBorder="1" applyAlignment="1">
      <alignment horizontal="left" vertical="top"/>
      <protection/>
    </xf>
    <xf numFmtId="0" fontId="6" fillId="0" borderId="10" xfId="63" applyNumberFormat="1" applyFont="1" applyBorder="1" applyAlignment="1">
      <alignment horizontal="left" vertical="top"/>
      <protection/>
    </xf>
    <xf numFmtId="1" fontId="6" fillId="0" borderId="10" xfId="54" applyNumberFormat="1" applyFont="1" applyBorder="1" applyAlignment="1">
      <alignment horizontal="left" vertical="top"/>
      <protection/>
    </xf>
    <xf numFmtId="0" fontId="6" fillId="0" borderId="10" xfId="54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/>
    </xf>
    <xf numFmtId="0" fontId="0" fillId="0" borderId="0" xfId="53" applyFill="1" applyAlignment="1">
      <alignment wrapText="1"/>
      <protection/>
    </xf>
    <xf numFmtId="0" fontId="4" fillId="0" borderId="0" xfId="53" applyFont="1" applyFill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6" fillId="0" borderId="10" xfId="0" applyFont="1" applyFill="1" applyBorder="1" applyAlignment="1">
      <alignment horizontal="right"/>
    </xf>
    <xf numFmtId="0" fontId="0" fillId="0" borderId="0" xfId="53" applyFill="1">
      <alignment/>
      <protection/>
    </xf>
    <xf numFmtId="0" fontId="0" fillId="0" borderId="0" xfId="53" applyFill="1" applyBorder="1">
      <alignment/>
      <protection/>
    </xf>
    <xf numFmtId="1" fontId="6" fillId="0" borderId="10" xfId="0" applyNumberFormat="1" applyFont="1" applyFill="1" applyBorder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Alignment="1">
      <alignment/>
      <protection/>
    </xf>
    <xf numFmtId="0" fontId="6" fillId="0" borderId="12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0" xfId="53" applyFont="1" applyBorder="1" applyAlignment="1">
      <alignment wrapText="1"/>
      <protection/>
    </xf>
    <xf numFmtId="0" fontId="5" fillId="0" borderId="12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0" fontId="6" fillId="0" borderId="12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9" xfId="53" applyFont="1" applyFill="1" applyBorder="1">
      <alignment/>
      <protection/>
    </xf>
    <xf numFmtId="0" fontId="6" fillId="0" borderId="12" xfId="53" applyFont="1" applyFill="1" applyBorder="1" applyAlignment="1">
      <alignment/>
      <protection/>
    </xf>
    <xf numFmtId="0" fontId="4" fillId="0" borderId="12" xfId="53" applyFont="1" applyBorder="1" applyAlignment="1">
      <alignment wrapText="1"/>
      <protection/>
    </xf>
    <xf numFmtId="0" fontId="6" fillId="0" borderId="0" xfId="53" applyFont="1" applyAlignment="1">
      <alignment wrapText="1"/>
      <protection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0 день" xfId="54"/>
    <cellStyle name="Обычный_1день" xfId="55"/>
    <cellStyle name="Обычный_2день" xfId="56"/>
    <cellStyle name="Обычный_3 день" xfId="57"/>
    <cellStyle name="Обычный_4 день" xfId="58"/>
    <cellStyle name="Обычный_5 день" xfId="59"/>
    <cellStyle name="Обычный_6 день" xfId="60"/>
    <cellStyle name="Обычный_7 день" xfId="61"/>
    <cellStyle name="Обычный_8 день" xfId="62"/>
    <cellStyle name="Обычный_9 день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4">
      <selection activeCell="A1" sqref="A1:O39"/>
    </sheetView>
  </sheetViews>
  <sheetFormatPr defaultColWidth="9.140625" defaultRowHeight="12.75"/>
  <cols>
    <col min="1" max="1" width="32.8515625" style="0" customWidth="1"/>
    <col min="2" max="2" width="5.57421875" style="0" customWidth="1"/>
    <col min="3" max="3" width="5.7109375" style="0" customWidth="1"/>
    <col min="4" max="4" width="6.421875" style="0" customWidth="1"/>
    <col min="5" max="5" width="6.8515625" style="0" customWidth="1"/>
    <col min="6" max="6" width="7.00390625" style="0" customWidth="1"/>
    <col min="7" max="7" width="5.57421875" style="0" customWidth="1"/>
    <col min="8" max="8" width="5.421875" style="0" customWidth="1"/>
    <col min="9" max="9" width="6.00390625" style="0" customWidth="1"/>
    <col min="10" max="10" width="5.28125" style="0" customWidth="1"/>
    <col min="11" max="12" width="6.140625" style="0" customWidth="1"/>
    <col min="13" max="13" width="6.28125" style="0" customWidth="1"/>
    <col min="14" max="14" width="5.57421875" style="0" customWidth="1"/>
    <col min="15" max="15" width="8.57421875" style="0" customWidth="1"/>
  </cols>
  <sheetData>
    <row r="1" spans="1:15" ht="12.75">
      <c r="A1" s="7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35"/>
      <c r="H3" s="35"/>
      <c r="I3" s="35"/>
      <c r="J3" s="35"/>
      <c r="K3" s="36"/>
      <c r="L3" s="36"/>
      <c r="M3" s="36"/>
      <c r="N3" s="36"/>
      <c r="O3" s="5"/>
    </row>
    <row r="4" spans="1:15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7" t="s">
        <v>18</v>
      </c>
      <c r="H4" s="37" t="s">
        <v>9</v>
      </c>
      <c r="I4" s="37" t="s">
        <v>11</v>
      </c>
      <c r="J4" s="37" t="s">
        <v>314</v>
      </c>
      <c r="K4" s="2" t="s">
        <v>87</v>
      </c>
      <c r="L4" s="38" t="s">
        <v>6</v>
      </c>
      <c r="M4" s="38" t="s">
        <v>7</v>
      </c>
      <c r="N4" s="39" t="s">
        <v>8</v>
      </c>
      <c r="O4" s="3" t="s">
        <v>200</v>
      </c>
    </row>
    <row r="5" spans="1:15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10"/>
      <c r="L5" s="4"/>
      <c r="M5" s="4"/>
      <c r="N5" s="10"/>
      <c r="O5" s="4" t="s">
        <v>99</v>
      </c>
    </row>
    <row r="6" spans="1:15" ht="12.75" customHeight="1">
      <c r="A6" s="4" t="s">
        <v>356</v>
      </c>
      <c r="B6" s="4">
        <v>200</v>
      </c>
      <c r="C6" s="165">
        <v>260.34</v>
      </c>
      <c r="D6" s="44">
        <v>5.75</v>
      </c>
      <c r="E6" s="44">
        <v>9.61</v>
      </c>
      <c r="F6" s="44">
        <v>36.98</v>
      </c>
      <c r="G6" s="44"/>
      <c r="H6" s="44">
        <v>0.11</v>
      </c>
      <c r="I6" s="44">
        <v>5.85</v>
      </c>
      <c r="J6" s="44">
        <v>1.02</v>
      </c>
      <c r="K6" s="44">
        <v>132.03</v>
      </c>
      <c r="L6" s="44">
        <v>24.42</v>
      </c>
      <c r="M6" s="44">
        <v>72.52</v>
      </c>
      <c r="N6" s="44">
        <v>1.24</v>
      </c>
      <c r="O6" s="49" t="s">
        <v>183</v>
      </c>
    </row>
    <row r="7" spans="1:15" ht="12.75" customHeight="1">
      <c r="A7" s="4" t="s">
        <v>28</v>
      </c>
      <c r="B7" s="4">
        <v>40</v>
      </c>
      <c r="C7" s="43">
        <v>62.8</v>
      </c>
      <c r="D7" s="44">
        <v>5.08</v>
      </c>
      <c r="E7" s="43">
        <v>4.6</v>
      </c>
      <c r="F7" s="44">
        <v>0.28</v>
      </c>
      <c r="G7" s="43">
        <v>0.1</v>
      </c>
      <c r="H7" s="44">
        <v>0.03</v>
      </c>
      <c r="I7" s="45"/>
      <c r="J7" s="45"/>
      <c r="K7" s="48">
        <v>22</v>
      </c>
      <c r="L7" s="43">
        <v>4.8</v>
      </c>
      <c r="M7" s="43">
        <v>76.8</v>
      </c>
      <c r="N7" s="48">
        <v>1</v>
      </c>
      <c r="O7" s="49" t="s">
        <v>184</v>
      </c>
    </row>
    <row r="8" spans="1:15" ht="12.75" customHeight="1">
      <c r="A8" s="4" t="s">
        <v>16</v>
      </c>
      <c r="B8" s="4">
        <v>100</v>
      </c>
      <c r="C8" s="43">
        <v>238</v>
      </c>
      <c r="D8" s="43">
        <v>7.6</v>
      </c>
      <c r="E8" s="43">
        <v>0.8</v>
      </c>
      <c r="F8" s="43">
        <v>48.6</v>
      </c>
      <c r="G8" s="43"/>
      <c r="H8" s="43">
        <v>0.11</v>
      </c>
      <c r="I8" s="43"/>
      <c r="J8" s="43">
        <v>0.92</v>
      </c>
      <c r="K8" s="43">
        <v>20</v>
      </c>
      <c r="L8" s="43">
        <v>14</v>
      </c>
      <c r="M8" s="43">
        <v>65</v>
      </c>
      <c r="N8" s="43">
        <v>1.1</v>
      </c>
      <c r="O8" s="49" t="s">
        <v>185</v>
      </c>
    </row>
    <row r="9" spans="1:15" ht="12.75" customHeight="1">
      <c r="A9" s="4" t="s">
        <v>12</v>
      </c>
      <c r="B9" s="4">
        <v>10</v>
      </c>
      <c r="C9" s="64">
        <v>74.8</v>
      </c>
      <c r="D9" s="63">
        <v>0.05</v>
      </c>
      <c r="E9" s="63">
        <v>8.25</v>
      </c>
      <c r="F9" s="63">
        <v>0.08</v>
      </c>
      <c r="G9" s="64">
        <v>0.1</v>
      </c>
      <c r="H9" s="66"/>
      <c r="I9" s="66"/>
      <c r="J9" s="63">
        <v>0.01</v>
      </c>
      <c r="K9" s="64">
        <v>1.2</v>
      </c>
      <c r="L9" s="63">
        <v>0.04</v>
      </c>
      <c r="M9" s="64">
        <v>1.9</v>
      </c>
      <c r="N9" s="63">
        <v>0.02</v>
      </c>
      <c r="O9" s="49" t="s">
        <v>186</v>
      </c>
    </row>
    <row r="10" spans="1:15" ht="12.75" customHeight="1">
      <c r="A10" s="4" t="s">
        <v>45</v>
      </c>
      <c r="B10" s="4">
        <v>200</v>
      </c>
      <c r="C10" s="44">
        <v>85.85</v>
      </c>
      <c r="D10" s="43">
        <v>1.8</v>
      </c>
      <c r="E10" s="43">
        <v>1.7</v>
      </c>
      <c r="F10" s="43">
        <v>17.4</v>
      </c>
      <c r="G10" s="44">
        <v>0.02</v>
      </c>
      <c r="H10" s="44">
        <v>0.02</v>
      </c>
      <c r="I10" s="44">
        <v>0.85</v>
      </c>
      <c r="J10" s="44">
        <v>0.21</v>
      </c>
      <c r="K10" s="43">
        <v>70.2</v>
      </c>
      <c r="L10" s="43">
        <v>15.8</v>
      </c>
      <c r="M10" s="44">
        <v>61.48</v>
      </c>
      <c r="N10" s="44">
        <v>1.72</v>
      </c>
      <c r="O10" s="49" t="s">
        <v>187</v>
      </c>
    </row>
    <row r="11" spans="1:15" ht="12.75" customHeight="1">
      <c r="A11" s="3" t="s">
        <v>107</v>
      </c>
      <c r="B11" s="13">
        <f>C11*100/C37</f>
        <v>24.684767256149904</v>
      </c>
      <c r="C11" s="51">
        <f aca="true" t="shared" si="0" ref="C11:L11">SUM(C6:C10)</f>
        <v>721.79</v>
      </c>
      <c r="D11" s="50">
        <f t="shared" si="0"/>
        <v>20.28</v>
      </c>
      <c r="E11" s="51">
        <f t="shared" si="0"/>
        <v>24.959999999999997</v>
      </c>
      <c r="F11" s="50">
        <f t="shared" si="0"/>
        <v>103.34</v>
      </c>
      <c r="G11" s="50">
        <f t="shared" si="0"/>
        <v>0.22</v>
      </c>
      <c r="H11" s="50">
        <f t="shared" si="0"/>
        <v>0.27</v>
      </c>
      <c r="I11" s="50">
        <f t="shared" si="0"/>
        <v>6.699999999999999</v>
      </c>
      <c r="J11" s="50">
        <f t="shared" si="0"/>
        <v>2.16</v>
      </c>
      <c r="K11" s="50">
        <f t="shared" si="0"/>
        <v>245.43</v>
      </c>
      <c r="L11" s="50">
        <f t="shared" si="0"/>
        <v>59.06</v>
      </c>
      <c r="M11" s="50">
        <f>SUM(M6:M10)</f>
        <v>277.7</v>
      </c>
      <c r="N11" s="50">
        <f>SUM(N6:N10)</f>
        <v>5.08</v>
      </c>
      <c r="O11" s="59"/>
    </row>
    <row r="12" spans="1:15" ht="12.75" customHeight="1">
      <c r="A12" s="3" t="s">
        <v>89</v>
      </c>
      <c r="B12" s="4"/>
      <c r="C12" s="49" t="s">
        <v>313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ht="12.75" customHeight="1">
      <c r="A13" s="4" t="s">
        <v>201</v>
      </c>
      <c r="B13" s="4">
        <v>200</v>
      </c>
      <c r="C13" s="48">
        <v>180</v>
      </c>
      <c r="D13" s="48">
        <v>8</v>
      </c>
      <c r="E13" s="48">
        <v>3</v>
      </c>
      <c r="F13" s="43">
        <v>28.6</v>
      </c>
      <c r="G13" s="48"/>
      <c r="H13" s="44">
        <v>0.06</v>
      </c>
      <c r="I13" s="48">
        <v>2</v>
      </c>
      <c r="J13" s="43">
        <v>0.4</v>
      </c>
      <c r="K13" s="48">
        <v>224</v>
      </c>
      <c r="L13" s="48">
        <v>26</v>
      </c>
      <c r="M13" s="48">
        <v>172</v>
      </c>
      <c r="N13" s="43">
        <v>0.2</v>
      </c>
      <c r="O13" s="49" t="s">
        <v>188</v>
      </c>
    </row>
    <row r="14" spans="1:15" ht="12.75" customHeight="1">
      <c r="A14" s="4" t="s">
        <v>69</v>
      </c>
      <c r="B14" s="4">
        <v>100</v>
      </c>
      <c r="C14" s="48">
        <v>45</v>
      </c>
      <c r="D14" s="43">
        <v>0.4</v>
      </c>
      <c r="E14" s="43">
        <v>0.4</v>
      </c>
      <c r="F14" s="43">
        <v>9.8</v>
      </c>
      <c r="G14" s="44">
        <v>0.03</v>
      </c>
      <c r="H14" s="44">
        <v>0.03</v>
      </c>
      <c r="I14" s="43">
        <v>6.5</v>
      </c>
      <c r="J14" s="43">
        <v>0.3</v>
      </c>
      <c r="K14" s="48">
        <v>16</v>
      </c>
      <c r="L14" s="48">
        <v>9</v>
      </c>
      <c r="M14" s="48">
        <v>11</v>
      </c>
      <c r="N14" s="43">
        <v>2.2</v>
      </c>
      <c r="O14" s="49" t="s">
        <v>189</v>
      </c>
    </row>
    <row r="15" spans="1:15" ht="12.75" customHeight="1">
      <c r="A15" s="4" t="s">
        <v>202</v>
      </c>
      <c r="B15" s="4">
        <v>200</v>
      </c>
      <c r="C15" s="44">
        <v>185.18</v>
      </c>
      <c r="D15" s="44">
        <v>10.97</v>
      </c>
      <c r="E15" s="44">
        <v>14.65</v>
      </c>
      <c r="F15" s="44">
        <v>26.97</v>
      </c>
      <c r="G15" s="44"/>
      <c r="H15" s="44">
        <v>0.07</v>
      </c>
      <c r="I15" s="44">
        <v>1.25</v>
      </c>
      <c r="J15" s="43">
        <v>0.5</v>
      </c>
      <c r="K15" s="44">
        <v>163.44</v>
      </c>
      <c r="L15" s="43">
        <v>28.1</v>
      </c>
      <c r="M15" s="43">
        <v>191.1</v>
      </c>
      <c r="N15" s="44">
        <v>0.65</v>
      </c>
      <c r="O15" s="49" t="s">
        <v>190</v>
      </c>
    </row>
    <row r="16" spans="1:15" ht="12.75" customHeight="1">
      <c r="A16" s="3" t="s">
        <v>91</v>
      </c>
      <c r="B16" s="15">
        <f>C16*100/C37</f>
        <v>14.02789985054873</v>
      </c>
      <c r="C16" s="50">
        <f aca="true" t="shared" si="1" ref="C16:L16">SUM(C13:C15)</f>
        <v>410.18</v>
      </c>
      <c r="D16" s="50">
        <f t="shared" si="1"/>
        <v>19.37</v>
      </c>
      <c r="E16" s="50">
        <f t="shared" si="1"/>
        <v>18.05</v>
      </c>
      <c r="F16" s="50">
        <f t="shared" si="1"/>
        <v>65.37</v>
      </c>
      <c r="G16" s="50">
        <f t="shared" si="1"/>
        <v>0.03</v>
      </c>
      <c r="H16" s="50">
        <f t="shared" si="1"/>
        <v>0.16</v>
      </c>
      <c r="I16" s="51">
        <f t="shared" si="1"/>
        <v>9.75</v>
      </c>
      <c r="J16" s="50">
        <f t="shared" si="1"/>
        <v>1.2</v>
      </c>
      <c r="K16" s="50">
        <f t="shared" si="1"/>
        <v>403.44</v>
      </c>
      <c r="L16" s="50">
        <f t="shared" si="1"/>
        <v>63.1</v>
      </c>
      <c r="M16" s="59">
        <f>SUM(M13:M15)</f>
        <v>374.1</v>
      </c>
      <c r="N16" s="59">
        <f>SUM(N13:N15)</f>
        <v>3.0500000000000003</v>
      </c>
      <c r="O16" s="49"/>
    </row>
    <row r="17" spans="1:15" ht="12.75" customHeight="1">
      <c r="A17" s="3" t="s">
        <v>17</v>
      </c>
      <c r="B17" s="4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12.75" customHeight="1">
      <c r="A18" s="4" t="s">
        <v>175</v>
      </c>
      <c r="B18" s="4">
        <v>100</v>
      </c>
      <c r="C18" s="48">
        <v>13</v>
      </c>
      <c r="D18" s="43">
        <v>1.1</v>
      </c>
      <c r="E18" s="43">
        <v>0.1</v>
      </c>
      <c r="F18" s="43">
        <v>1.6</v>
      </c>
      <c r="G18" s="44">
        <v>0.05</v>
      </c>
      <c r="H18" s="44">
        <v>0.04</v>
      </c>
      <c r="I18" s="44">
        <v>0.01</v>
      </c>
      <c r="J18" s="44">
        <v>0.48</v>
      </c>
      <c r="K18" s="48">
        <v>14</v>
      </c>
      <c r="L18" s="48">
        <v>20</v>
      </c>
      <c r="M18" s="44">
        <v>0.26</v>
      </c>
      <c r="N18" s="43">
        <v>0.9</v>
      </c>
      <c r="O18" s="166" t="s">
        <v>315</v>
      </c>
    </row>
    <row r="19" spans="1:15" ht="12.75" customHeight="1">
      <c r="A19" s="4" t="s">
        <v>357</v>
      </c>
      <c r="B19" s="4">
        <v>250</v>
      </c>
      <c r="C19" s="44">
        <v>150.55</v>
      </c>
      <c r="D19" s="44">
        <v>6.29</v>
      </c>
      <c r="E19" s="44">
        <v>5.48</v>
      </c>
      <c r="F19" s="44">
        <v>19.98</v>
      </c>
      <c r="G19" s="44">
        <v>0.04</v>
      </c>
      <c r="H19" s="44">
        <v>0.28</v>
      </c>
      <c r="I19" s="43">
        <v>11.5</v>
      </c>
      <c r="J19" s="44">
        <v>2.79</v>
      </c>
      <c r="K19" s="48">
        <v>50</v>
      </c>
      <c r="L19" s="44">
        <v>15.42</v>
      </c>
      <c r="M19" s="43">
        <v>90.2</v>
      </c>
      <c r="N19" s="44">
        <v>2.16</v>
      </c>
      <c r="O19" s="49" t="s">
        <v>127</v>
      </c>
    </row>
    <row r="20" spans="1:15" ht="12.75" customHeight="1">
      <c r="A20" s="4" t="s">
        <v>50</v>
      </c>
      <c r="B20" s="4">
        <v>120</v>
      </c>
      <c r="C20" s="44">
        <v>170.87</v>
      </c>
      <c r="D20" s="44">
        <v>13.63</v>
      </c>
      <c r="E20" s="44">
        <v>10.58</v>
      </c>
      <c r="F20" s="43">
        <v>5.1</v>
      </c>
      <c r="G20" s="44"/>
      <c r="H20" s="44">
        <v>0.23</v>
      </c>
      <c r="I20" s="44"/>
      <c r="J20" s="44"/>
      <c r="K20" s="44">
        <v>54.44</v>
      </c>
      <c r="L20" s="44">
        <v>14.42</v>
      </c>
      <c r="M20" s="44">
        <v>234.21</v>
      </c>
      <c r="N20" s="44"/>
      <c r="O20" s="49" t="s">
        <v>192</v>
      </c>
    </row>
    <row r="21" spans="1:15" ht="12.75" customHeight="1">
      <c r="A21" s="4" t="s">
        <v>358</v>
      </c>
      <c r="B21" s="4">
        <v>230</v>
      </c>
      <c r="C21" s="44">
        <v>211.55</v>
      </c>
      <c r="D21" s="44">
        <v>4.44</v>
      </c>
      <c r="E21" s="44">
        <v>4.97</v>
      </c>
      <c r="F21" s="44">
        <v>15.64</v>
      </c>
      <c r="G21" s="44">
        <v>0.09</v>
      </c>
      <c r="H21" s="44">
        <v>0.26</v>
      </c>
      <c r="I21" s="43">
        <v>13.5</v>
      </c>
      <c r="J21" s="45"/>
      <c r="K21" s="44">
        <v>56.25</v>
      </c>
      <c r="L21" s="44">
        <v>50.42</v>
      </c>
      <c r="M21" s="44">
        <v>131.45</v>
      </c>
      <c r="N21" s="44"/>
      <c r="O21" s="49" t="s">
        <v>191</v>
      </c>
    </row>
    <row r="22" spans="1:15" ht="12.75" customHeight="1">
      <c r="A22" s="4" t="s">
        <v>46</v>
      </c>
      <c r="B22" s="4">
        <v>200</v>
      </c>
      <c r="C22" s="48">
        <v>87</v>
      </c>
      <c r="D22" s="44">
        <v>0.33</v>
      </c>
      <c r="E22" s="45"/>
      <c r="F22" s="44">
        <v>11.66</v>
      </c>
      <c r="G22" s="45"/>
      <c r="H22" s="45"/>
      <c r="I22" s="43">
        <v>0.3</v>
      </c>
      <c r="J22" s="44">
        <v>0.14</v>
      </c>
      <c r="K22" s="43">
        <v>33.6</v>
      </c>
      <c r="L22" s="43">
        <v>4.5</v>
      </c>
      <c r="M22" s="44">
        <v>11.55</v>
      </c>
      <c r="N22" s="44">
        <v>0.95</v>
      </c>
      <c r="O22" s="49" t="s">
        <v>182</v>
      </c>
    </row>
    <row r="23" spans="1:15" ht="12.75" customHeight="1">
      <c r="A23" s="4" t="s">
        <v>19</v>
      </c>
      <c r="B23" s="4">
        <v>70</v>
      </c>
      <c r="C23" s="43">
        <v>126.7</v>
      </c>
      <c r="D23" s="44">
        <v>4.62</v>
      </c>
      <c r="E23" s="44">
        <v>0.84</v>
      </c>
      <c r="F23" s="44">
        <v>23.94</v>
      </c>
      <c r="G23" s="45"/>
      <c r="H23" s="44">
        <v>0.13</v>
      </c>
      <c r="I23" s="45"/>
      <c r="J23" s="44">
        <v>0.47</v>
      </c>
      <c r="K23" s="43">
        <v>24.5</v>
      </c>
      <c r="L23" s="43">
        <v>32.9</v>
      </c>
      <c r="M23" s="43">
        <v>110.6</v>
      </c>
      <c r="N23" s="44">
        <v>2.73</v>
      </c>
      <c r="O23" s="49" t="s">
        <v>193</v>
      </c>
    </row>
    <row r="24" spans="1:15" ht="12.75" customHeight="1">
      <c r="A24" s="3" t="s">
        <v>49</v>
      </c>
      <c r="B24" s="13">
        <f>C24*100/C37</f>
        <v>25.98023960082489</v>
      </c>
      <c r="C24" s="57">
        <f aca="true" t="shared" si="2" ref="C24:L24">SUM(C18:C23)</f>
        <v>759.6700000000001</v>
      </c>
      <c r="D24" s="51">
        <f t="shared" si="2"/>
        <v>30.410000000000004</v>
      </c>
      <c r="E24" s="51">
        <f t="shared" si="2"/>
        <v>21.97</v>
      </c>
      <c r="F24" s="51">
        <f t="shared" si="2"/>
        <v>77.92</v>
      </c>
      <c r="G24" s="50">
        <f t="shared" si="2"/>
        <v>0.18</v>
      </c>
      <c r="H24" s="50">
        <f t="shared" si="2"/>
        <v>0.9400000000000001</v>
      </c>
      <c r="I24" s="57">
        <f t="shared" si="2"/>
        <v>25.31</v>
      </c>
      <c r="J24" s="51">
        <f t="shared" si="2"/>
        <v>3.88</v>
      </c>
      <c r="K24" s="57">
        <f t="shared" si="2"/>
        <v>232.79</v>
      </c>
      <c r="L24" s="57">
        <f t="shared" si="2"/>
        <v>137.66</v>
      </c>
      <c r="M24" s="57">
        <f>SUM(M18:M23)</f>
        <v>578.27</v>
      </c>
      <c r="N24" s="51">
        <f>SUM(N18:N23)</f>
        <v>6.74</v>
      </c>
      <c r="O24" s="49"/>
    </row>
    <row r="25" spans="1:15" ht="12.75" customHeight="1">
      <c r="A25" s="3" t="s">
        <v>316</v>
      </c>
      <c r="B25" s="1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2.75" customHeight="1">
      <c r="A26" s="4" t="s">
        <v>353</v>
      </c>
      <c r="B26" s="4">
        <v>200</v>
      </c>
      <c r="C26" s="44">
        <v>79.63</v>
      </c>
      <c r="D26" s="44">
        <v>0.39</v>
      </c>
      <c r="E26" s="44">
        <v>0.15</v>
      </c>
      <c r="F26" s="44">
        <v>19.34</v>
      </c>
      <c r="G26" s="44">
        <v>0.02</v>
      </c>
      <c r="H26" s="44">
        <v>0.02</v>
      </c>
      <c r="I26" s="43">
        <v>21.4</v>
      </c>
      <c r="J26" s="44">
        <v>0.12</v>
      </c>
      <c r="K26" s="44">
        <v>15.86</v>
      </c>
      <c r="L26" s="44">
        <v>6.25</v>
      </c>
      <c r="M26" s="44">
        <v>10.01</v>
      </c>
      <c r="N26" s="44">
        <v>0.68</v>
      </c>
      <c r="O26" s="49" t="s">
        <v>194</v>
      </c>
    </row>
    <row r="27" spans="1:15" ht="12.75" customHeight="1">
      <c r="A27" s="4" t="s">
        <v>44</v>
      </c>
      <c r="B27" s="4">
        <v>100</v>
      </c>
      <c r="C27" s="48">
        <v>262</v>
      </c>
      <c r="D27" s="43">
        <v>7.5</v>
      </c>
      <c r="E27" s="43">
        <v>2.9</v>
      </c>
      <c r="F27" s="43">
        <v>51.4</v>
      </c>
      <c r="G27" s="45"/>
      <c r="H27" s="44">
        <v>0.11</v>
      </c>
      <c r="I27" s="45"/>
      <c r="J27" s="43">
        <v>0.9</v>
      </c>
      <c r="K27" s="48">
        <v>19</v>
      </c>
      <c r="L27" s="48">
        <v>13</v>
      </c>
      <c r="M27" s="48">
        <v>65</v>
      </c>
      <c r="N27" s="43">
        <v>1.2</v>
      </c>
      <c r="O27" s="49" t="s">
        <v>195</v>
      </c>
    </row>
    <row r="28" spans="1:15" ht="12.75" customHeight="1">
      <c r="A28" s="3" t="s">
        <v>380</v>
      </c>
      <c r="B28" s="13">
        <f>C28*100/C37</f>
        <v>11.683532658693654</v>
      </c>
      <c r="C28" s="59">
        <f aca="true" t="shared" si="3" ref="C28:L28">SUM(C26:C27)</f>
        <v>341.63</v>
      </c>
      <c r="D28" s="59">
        <f t="shared" si="3"/>
        <v>7.89</v>
      </c>
      <c r="E28" s="59">
        <f t="shared" si="3"/>
        <v>3.05</v>
      </c>
      <c r="F28" s="59">
        <f t="shared" si="3"/>
        <v>70.74</v>
      </c>
      <c r="G28" s="59">
        <f t="shared" si="3"/>
        <v>0.02</v>
      </c>
      <c r="H28" s="59">
        <f t="shared" si="3"/>
        <v>0.13</v>
      </c>
      <c r="I28" s="59">
        <f t="shared" si="3"/>
        <v>21.4</v>
      </c>
      <c r="J28" s="59">
        <f t="shared" si="3"/>
        <v>1.02</v>
      </c>
      <c r="K28" s="59">
        <f t="shared" si="3"/>
        <v>34.86</v>
      </c>
      <c r="L28" s="59">
        <f t="shared" si="3"/>
        <v>19.25</v>
      </c>
      <c r="M28" s="50">
        <f>SUM(M26:M27)</f>
        <v>75.01</v>
      </c>
      <c r="N28" s="50">
        <f>SUM(N26:N27)</f>
        <v>1.88</v>
      </c>
      <c r="O28" s="49"/>
    </row>
    <row r="29" spans="1:15" ht="12.75" customHeight="1">
      <c r="A29" s="3" t="s">
        <v>21</v>
      </c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2.75" customHeight="1">
      <c r="A30" s="4" t="s">
        <v>47</v>
      </c>
      <c r="B30" s="4">
        <v>120</v>
      </c>
      <c r="C30" s="165">
        <v>217.23</v>
      </c>
      <c r="D30" s="44">
        <v>8.84</v>
      </c>
      <c r="E30" s="44">
        <v>12.93</v>
      </c>
      <c r="F30" s="44">
        <v>15.84</v>
      </c>
      <c r="G30" s="44">
        <v>0.01</v>
      </c>
      <c r="H30" s="44">
        <v>0.17</v>
      </c>
      <c r="I30" s="43">
        <v>8.7</v>
      </c>
      <c r="J30" s="45"/>
      <c r="K30" s="44">
        <v>44.98</v>
      </c>
      <c r="L30" s="43">
        <v>37.8</v>
      </c>
      <c r="M30" s="44">
        <v>164.19</v>
      </c>
      <c r="N30" s="44">
        <v>2.08</v>
      </c>
      <c r="O30" s="49" t="s">
        <v>196</v>
      </c>
    </row>
    <row r="31" spans="1:15" ht="12.75" customHeight="1">
      <c r="A31" s="4" t="s">
        <v>48</v>
      </c>
      <c r="B31" s="4">
        <v>130</v>
      </c>
      <c r="C31" s="165">
        <v>117.73</v>
      </c>
      <c r="D31" s="43">
        <v>9.6</v>
      </c>
      <c r="E31" s="43">
        <v>3.63</v>
      </c>
      <c r="F31" s="43">
        <v>1.75</v>
      </c>
      <c r="G31" s="43">
        <v>0.06</v>
      </c>
      <c r="H31" s="43">
        <v>0.11</v>
      </c>
      <c r="I31" s="43">
        <v>1.42</v>
      </c>
      <c r="J31" s="43"/>
      <c r="K31" s="43">
        <v>35.69</v>
      </c>
      <c r="L31" s="43">
        <v>35.69</v>
      </c>
      <c r="M31" s="43">
        <v>260.48</v>
      </c>
      <c r="N31" s="43">
        <v>1.06</v>
      </c>
      <c r="O31" s="49" t="s">
        <v>197</v>
      </c>
    </row>
    <row r="32" spans="1:15" ht="12.75" customHeight="1">
      <c r="A32" s="4" t="s">
        <v>86</v>
      </c>
      <c r="B32" s="4">
        <v>180</v>
      </c>
      <c r="C32" s="43">
        <v>189.3</v>
      </c>
      <c r="D32" s="43">
        <v>4.6</v>
      </c>
      <c r="E32" s="43">
        <v>8.9</v>
      </c>
      <c r="F32" s="44">
        <v>16.49</v>
      </c>
      <c r="G32" s="43">
        <v>0.1</v>
      </c>
      <c r="H32" s="44">
        <v>0.05</v>
      </c>
      <c r="I32" s="45"/>
      <c r="J32" s="44">
        <v>1.05</v>
      </c>
      <c r="K32" s="44">
        <v>57.92</v>
      </c>
      <c r="L32" s="44"/>
      <c r="M32" s="43">
        <v>109.9</v>
      </c>
      <c r="N32" s="44">
        <v>1.08</v>
      </c>
      <c r="O32" s="49" t="s">
        <v>198</v>
      </c>
    </row>
    <row r="33" spans="1:15" ht="12.75" customHeight="1">
      <c r="A33" s="4" t="s">
        <v>88</v>
      </c>
      <c r="B33" s="4">
        <v>200</v>
      </c>
      <c r="C33" s="48">
        <v>76</v>
      </c>
      <c r="D33" s="48">
        <v>1</v>
      </c>
      <c r="E33" s="45"/>
      <c r="F33" s="43">
        <v>18.2</v>
      </c>
      <c r="G33" s="45">
        <v>0.4</v>
      </c>
      <c r="H33" s="44">
        <v>0.02</v>
      </c>
      <c r="I33" s="48">
        <v>4</v>
      </c>
      <c r="J33" s="43">
        <v>0.2</v>
      </c>
      <c r="K33" s="48">
        <v>14</v>
      </c>
      <c r="L33" s="48">
        <v>8</v>
      </c>
      <c r="M33" s="48">
        <v>14</v>
      </c>
      <c r="N33" s="43">
        <v>0.6</v>
      </c>
      <c r="O33" s="49" t="s">
        <v>199</v>
      </c>
    </row>
    <row r="34" spans="1:15" s="107" customFormat="1" ht="12.75" customHeight="1">
      <c r="A34" s="14"/>
      <c r="B34" s="14"/>
      <c r="C34" s="112"/>
      <c r="D34" s="135"/>
      <c r="E34" s="113"/>
      <c r="F34" s="115"/>
      <c r="G34" s="115"/>
      <c r="H34" s="115"/>
      <c r="I34" s="114"/>
      <c r="J34" s="115"/>
      <c r="K34" s="115"/>
      <c r="L34" s="115"/>
      <c r="M34" s="115"/>
      <c r="N34" s="116"/>
      <c r="O34" s="82"/>
    </row>
    <row r="35" spans="1:15" ht="12.75" customHeight="1">
      <c r="A35" s="4" t="s">
        <v>19</v>
      </c>
      <c r="B35" s="14">
        <v>50</v>
      </c>
      <c r="C35" s="43">
        <v>90.5</v>
      </c>
      <c r="D35" s="43">
        <v>3.3</v>
      </c>
      <c r="E35" s="43">
        <v>0.6</v>
      </c>
      <c r="F35" s="43">
        <v>17.1</v>
      </c>
      <c r="G35" s="45"/>
      <c r="H35" s="44">
        <v>0.09</v>
      </c>
      <c r="I35" s="45"/>
      <c r="J35" s="44">
        <v>0.34</v>
      </c>
      <c r="K35" s="43">
        <v>17.5</v>
      </c>
      <c r="L35" s="43">
        <v>23.5</v>
      </c>
      <c r="M35" s="48">
        <v>79</v>
      </c>
      <c r="N35" s="44">
        <v>1.95</v>
      </c>
      <c r="O35" s="49" t="s">
        <v>193</v>
      </c>
    </row>
    <row r="36" spans="1:15" ht="12.75" customHeight="1">
      <c r="A36" s="3" t="s">
        <v>23</v>
      </c>
      <c r="B36" s="13">
        <f>C36*100/C37</f>
        <v>23.62356063378283</v>
      </c>
      <c r="C36" s="59">
        <f aca="true" t="shared" si="4" ref="C36:K36">SUM(C30:C35)</f>
        <v>690.76</v>
      </c>
      <c r="D36" s="59">
        <f t="shared" si="4"/>
        <v>27.34</v>
      </c>
      <c r="E36" s="59">
        <f t="shared" si="4"/>
        <v>26.060000000000002</v>
      </c>
      <c r="F36" s="59">
        <f t="shared" si="4"/>
        <v>69.38</v>
      </c>
      <c r="G36" s="59">
        <f t="shared" si="4"/>
        <v>0.5700000000000001</v>
      </c>
      <c r="H36" s="59">
        <f t="shared" si="4"/>
        <v>0.44000000000000006</v>
      </c>
      <c r="I36" s="59">
        <f t="shared" si="4"/>
        <v>14.12</v>
      </c>
      <c r="J36" s="59">
        <f t="shared" si="4"/>
        <v>1.59</v>
      </c>
      <c r="K36" s="59">
        <f t="shared" si="4"/>
        <v>170.08999999999997</v>
      </c>
      <c r="L36" s="118">
        <f>SUM(L30:L35)</f>
        <v>104.99</v>
      </c>
      <c r="M36" s="50">
        <f>SUM(M30:M35)</f>
        <v>627.57</v>
      </c>
      <c r="N36" s="50">
        <f>SUM(N30:N35)</f>
        <v>6.7700000000000005</v>
      </c>
      <c r="O36" s="49"/>
    </row>
    <row r="37" spans="1:15" ht="12.75" customHeight="1">
      <c r="A37" s="3" t="s">
        <v>24</v>
      </c>
      <c r="B37" s="3"/>
      <c r="C37" s="51">
        <f>C36+C28+C24+C16+C11</f>
        <v>2924.0299999999997</v>
      </c>
      <c r="D37" s="50">
        <f aca="true" t="shared" si="5" ref="D37:L37">D36+D28+D24+D16+D11</f>
        <v>105.29</v>
      </c>
      <c r="E37" s="50">
        <f t="shared" si="5"/>
        <v>94.08999999999999</v>
      </c>
      <c r="F37" s="50">
        <f t="shared" si="5"/>
        <v>386.75</v>
      </c>
      <c r="G37" s="50">
        <f t="shared" si="5"/>
        <v>1.02</v>
      </c>
      <c r="H37" s="50">
        <f t="shared" si="5"/>
        <v>1.9400000000000002</v>
      </c>
      <c r="I37" s="50">
        <f t="shared" si="5"/>
        <v>77.28</v>
      </c>
      <c r="J37" s="50">
        <f t="shared" si="5"/>
        <v>9.850000000000001</v>
      </c>
      <c r="K37" s="51">
        <f t="shared" si="5"/>
        <v>1086.6100000000001</v>
      </c>
      <c r="L37" s="50">
        <f t="shared" si="5"/>
        <v>384.06</v>
      </c>
      <c r="M37" s="50">
        <f>M36+M28+M24+M16+M11</f>
        <v>1932.6499999999999</v>
      </c>
      <c r="N37" s="50">
        <f>N36+N28+N24+N16+N11</f>
        <v>23.520000000000003</v>
      </c>
      <c r="O37" s="49"/>
    </row>
    <row r="38" spans="1:13" ht="12.75">
      <c r="A38" s="12" t="s">
        <v>51</v>
      </c>
      <c r="B38" s="107"/>
      <c r="C38" s="107"/>
      <c r="M38" s="117"/>
    </row>
    <row r="39" spans="1:3" ht="12.75">
      <c r="A39" s="12" t="s">
        <v>52</v>
      </c>
      <c r="B39" s="107"/>
      <c r="C39" s="107"/>
    </row>
    <row r="42" ht="12.75">
      <c r="E42" t="s">
        <v>53</v>
      </c>
    </row>
  </sheetData>
  <sheetProtection/>
  <printOptions/>
  <pageMargins left="1.377952755905511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2">
      <selection activeCell="A1" sqref="A1:O38"/>
    </sheetView>
  </sheetViews>
  <sheetFormatPr defaultColWidth="9.140625" defaultRowHeight="12.75"/>
  <cols>
    <col min="1" max="1" width="31.00390625" style="0" customWidth="1"/>
    <col min="2" max="3" width="8.140625" style="0" customWidth="1"/>
    <col min="4" max="4" width="6.57421875" style="0" customWidth="1"/>
    <col min="5" max="5" width="6.140625" style="0" customWidth="1"/>
    <col min="6" max="6" width="6.28125" style="0" customWidth="1"/>
    <col min="7" max="8" width="5.00390625" style="0" customWidth="1"/>
    <col min="9" max="9" width="4.7109375" style="0" customWidth="1"/>
    <col min="10" max="10" width="5.57421875" style="0" customWidth="1"/>
    <col min="11" max="11" width="5.7109375" style="0" customWidth="1"/>
    <col min="12" max="12" width="5.421875" style="0" customWidth="1"/>
    <col min="13" max="13" width="6.7109375" style="0" customWidth="1"/>
    <col min="14" max="14" width="5.421875" style="0" customWidth="1"/>
    <col min="15" max="15" width="8.8515625" style="0" customWidth="1"/>
    <col min="18" max="18" width="12.57421875" style="0" customWidth="1"/>
    <col min="19" max="19" width="0.42578125" style="0" customWidth="1"/>
  </cols>
  <sheetData>
    <row r="1" spans="1:15" ht="12.75">
      <c r="A1" s="7" t="s">
        <v>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237</v>
      </c>
    </row>
    <row r="5" spans="1:15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</row>
    <row r="6" spans="1:15" ht="12.75" customHeight="1">
      <c r="A6" s="4" t="s">
        <v>377</v>
      </c>
      <c r="B6" s="4">
        <v>240</v>
      </c>
      <c r="C6" s="167">
        <v>293.37</v>
      </c>
      <c r="D6" s="167">
        <v>8.36</v>
      </c>
      <c r="E6" s="167">
        <v>10.79</v>
      </c>
      <c r="F6" s="167">
        <v>39.23</v>
      </c>
      <c r="G6" s="167"/>
      <c r="H6" s="167">
        <v>0.08</v>
      </c>
      <c r="I6" s="167">
        <v>3.54</v>
      </c>
      <c r="J6" s="167">
        <v>1.32</v>
      </c>
      <c r="K6" s="167">
        <v>76.64</v>
      </c>
      <c r="L6" s="167">
        <v>43.96</v>
      </c>
      <c r="M6" s="167">
        <v>189.06</v>
      </c>
      <c r="N6" s="167">
        <v>1.58</v>
      </c>
      <c r="O6" s="4" t="s">
        <v>299</v>
      </c>
    </row>
    <row r="7" spans="1:15" ht="12.75" customHeight="1">
      <c r="A7" s="4" t="s">
        <v>12</v>
      </c>
      <c r="B7" s="4">
        <v>10</v>
      </c>
      <c r="C7" s="64">
        <v>74.8</v>
      </c>
      <c r="D7" s="63">
        <v>0.05</v>
      </c>
      <c r="E7" s="63">
        <v>8.25</v>
      </c>
      <c r="F7" s="63">
        <v>0.08</v>
      </c>
      <c r="G7" s="64">
        <v>0.1</v>
      </c>
      <c r="H7" s="66"/>
      <c r="I7" s="66"/>
      <c r="J7" s="63">
        <v>0.01</v>
      </c>
      <c r="K7" s="64">
        <v>1.2</v>
      </c>
      <c r="L7" s="63">
        <v>0.04</v>
      </c>
      <c r="M7" s="64">
        <v>1.9</v>
      </c>
      <c r="N7" s="63">
        <v>0.02</v>
      </c>
      <c r="O7" s="49" t="s">
        <v>217</v>
      </c>
    </row>
    <row r="8" spans="1:15" ht="12.75" customHeight="1">
      <c r="A8" s="4" t="s">
        <v>16</v>
      </c>
      <c r="B8" s="4">
        <v>50</v>
      </c>
      <c r="C8" s="48">
        <v>131</v>
      </c>
      <c r="D8" s="44">
        <v>3.75</v>
      </c>
      <c r="E8" s="44">
        <v>1.45</v>
      </c>
      <c r="F8" s="43">
        <v>25.7</v>
      </c>
      <c r="G8" s="45"/>
      <c r="H8" s="44">
        <v>0.06</v>
      </c>
      <c r="I8" s="45"/>
      <c r="J8" s="44">
        <v>0.45</v>
      </c>
      <c r="K8" s="43">
        <v>9.5</v>
      </c>
      <c r="L8" s="43">
        <v>6.5</v>
      </c>
      <c r="M8" s="43">
        <v>32.5</v>
      </c>
      <c r="N8" s="43">
        <v>0.6</v>
      </c>
      <c r="O8" s="49" t="s">
        <v>266</v>
      </c>
    </row>
    <row r="9" spans="1:15" ht="12.75">
      <c r="A9" s="4" t="s">
        <v>54</v>
      </c>
      <c r="B9" s="4">
        <v>200</v>
      </c>
      <c r="C9" s="72">
        <v>120.85</v>
      </c>
      <c r="D9" s="73">
        <v>3.8</v>
      </c>
      <c r="E9" s="73">
        <v>3.7</v>
      </c>
      <c r="F9" s="72">
        <v>20.17</v>
      </c>
      <c r="G9" s="72">
        <v>0.03</v>
      </c>
      <c r="H9" s="72">
        <v>0.04</v>
      </c>
      <c r="I9" s="73">
        <v>1.3</v>
      </c>
      <c r="J9" s="73">
        <v>0.1</v>
      </c>
      <c r="K9" s="73">
        <v>120.3</v>
      </c>
      <c r="L9" s="74">
        <v>14</v>
      </c>
      <c r="M9" s="74">
        <v>90</v>
      </c>
      <c r="N9" s="72">
        <v>0.11</v>
      </c>
      <c r="O9" s="4" t="s">
        <v>146</v>
      </c>
    </row>
    <row r="10" spans="1:15" ht="12.75" customHeight="1">
      <c r="A10" s="3" t="s">
        <v>85</v>
      </c>
      <c r="B10" s="15">
        <f>C10*100/C35</f>
        <v>22.70969159768515</v>
      </c>
      <c r="C10" s="59">
        <f aca="true" t="shared" si="0" ref="C10:N10">SUM(C6:C9)</f>
        <v>620.02</v>
      </c>
      <c r="D10" s="59">
        <f t="shared" si="0"/>
        <v>15.96</v>
      </c>
      <c r="E10" s="59">
        <f t="shared" si="0"/>
        <v>24.189999999999998</v>
      </c>
      <c r="F10" s="59">
        <f t="shared" si="0"/>
        <v>85.17999999999999</v>
      </c>
      <c r="G10" s="59">
        <f t="shared" si="0"/>
        <v>0.13</v>
      </c>
      <c r="H10" s="59">
        <f t="shared" si="0"/>
        <v>0.18000000000000002</v>
      </c>
      <c r="I10" s="59">
        <f t="shared" si="0"/>
        <v>4.84</v>
      </c>
      <c r="J10" s="59">
        <f t="shared" si="0"/>
        <v>1.8800000000000001</v>
      </c>
      <c r="K10" s="59">
        <f t="shared" si="0"/>
        <v>207.64</v>
      </c>
      <c r="L10" s="59">
        <f t="shared" si="0"/>
        <v>64.5</v>
      </c>
      <c r="M10" s="59">
        <f t="shared" si="0"/>
        <v>313.46000000000004</v>
      </c>
      <c r="N10" s="59">
        <f t="shared" si="0"/>
        <v>2.31</v>
      </c>
      <c r="O10" s="3"/>
    </row>
    <row r="11" spans="1:15" ht="12.75" customHeight="1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</row>
    <row r="12" spans="1:15" ht="12.75" customHeight="1">
      <c r="A12" s="4" t="s">
        <v>14</v>
      </c>
      <c r="B12" s="110">
        <v>200</v>
      </c>
      <c r="C12" s="41">
        <v>130.05</v>
      </c>
      <c r="D12" s="41">
        <v>3.77</v>
      </c>
      <c r="E12" s="42">
        <v>3.9</v>
      </c>
      <c r="F12" s="41">
        <v>20.79</v>
      </c>
      <c r="G12" s="41">
        <v>0.03</v>
      </c>
      <c r="H12" s="41">
        <v>0.04</v>
      </c>
      <c r="I12" s="42">
        <v>1.3</v>
      </c>
      <c r="J12" s="41">
        <v>0.17</v>
      </c>
      <c r="K12" s="42">
        <v>122.5</v>
      </c>
      <c r="L12" s="41">
        <v>21.64</v>
      </c>
      <c r="M12" s="42">
        <v>116.2</v>
      </c>
      <c r="N12" s="42">
        <v>0.7</v>
      </c>
      <c r="O12" s="49" t="s">
        <v>219</v>
      </c>
    </row>
    <row r="13" spans="1:15" ht="12.75" customHeight="1">
      <c r="A13" s="4" t="s">
        <v>124</v>
      </c>
      <c r="B13" s="4">
        <v>50</v>
      </c>
      <c r="C13" s="174">
        <v>55</v>
      </c>
      <c r="D13" s="168">
        <v>0.9</v>
      </c>
      <c r="E13" s="168">
        <v>0.7</v>
      </c>
      <c r="F13" s="167">
        <v>11.25</v>
      </c>
      <c r="G13" s="175"/>
      <c r="H13" s="167">
        <v>0.01</v>
      </c>
      <c r="I13" s="175"/>
      <c r="J13" s="168">
        <v>0.1</v>
      </c>
      <c r="K13" s="168">
        <v>1.5</v>
      </c>
      <c r="L13" s="168">
        <v>1.5</v>
      </c>
      <c r="M13" s="168">
        <v>7.5</v>
      </c>
      <c r="N13" s="168">
        <v>0.1</v>
      </c>
      <c r="O13" s="4" t="s">
        <v>300</v>
      </c>
    </row>
    <row r="14" spans="1:15" ht="12.75">
      <c r="A14" s="4" t="s">
        <v>26</v>
      </c>
      <c r="B14" s="4">
        <v>100</v>
      </c>
      <c r="C14" s="161">
        <v>40</v>
      </c>
      <c r="D14" s="160">
        <v>0.9</v>
      </c>
      <c r="E14" s="160">
        <v>0.2</v>
      </c>
      <c r="F14" s="160">
        <v>8.1</v>
      </c>
      <c r="G14" s="159">
        <v>0.05</v>
      </c>
      <c r="H14" s="159">
        <v>0.04</v>
      </c>
      <c r="I14" s="161">
        <v>27</v>
      </c>
      <c r="J14" s="160">
        <v>0.2</v>
      </c>
      <c r="K14" s="161">
        <v>34</v>
      </c>
      <c r="L14" s="161">
        <v>13</v>
      </c>
      <c r="M14" s="161">
        <v>23</v>
      </c>
      <c r="N14" s="160">
        <v>0.3</v>
      </c>
      <c r="O14" s="4" t="s">
        <v>206</v>
      </c>
    </row>
    <row r="15" spans="1:15" ht="12.75" customHeight="1">
      <c r="A15" s="3" t="s">
        <v>91</v>
      </c>
      <c r="B15" s="15">
        <f>C15*100/C35</f>
        <v>8.242985861841623</v>
      </c>
      <c r="C15" s="59">
        <f aca="true" t="shared" si="1" ref="C15:N15">SUM(C12:C14)</f>
        <v>225.05</v>
      </c>
      <c r="D15" s="59">
        <f t="shared" si="1"/>
        <v>5.57</v>
      </c>
      <c r="E15" s="59">
        <f t="shared" si="1"/>
        <v>4.8</v>
      </c>
      <c r="F15" s="59">
        <f t="shared" si="1"/>
        <v>40.14</v>
      </c>
      <c r="G15" s="59">
        <f t="shared" si="1"/>
        <v>0.08</v>
      </c>
      <c r="H15" s="59">
        <f t="shared" si="1"/>
        <v>0.09</v>
      </c>
      <c r="I15" s="59">
        <f t="shared" si="1"/>
        <v>28.3</v>
      </c>
      <c r="J15" s="59">
        <f t="shared" si="1"/>
        <v>0.47000000000000003</v>
      </c>
      <c r="K15" s="59">
        <f t="shared" si="1"/>
        <v>158</v>
      </c>
      <c r="L15" s="59">
        <f t="shared" si="1"/>
        <v>36.14</v>
      </c>
      <c r="M15" s="59">
        <f t="shared" si="1"/>
        <v>146.7</v>
      </c>
      <c r="N15" s="59">
        <f t="shared" si="1"/>
        <v>1.0999999999999999</v>
      </c>
      <c r="O15" s="4"/>
    </row>
    <row r="16" spans="1:15" ht="12.75" customHeight="1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5" ht="12.75" customHeight="1">
      <c r="A17" s="14" t="s">
        <v>378</v>
      </c>
      <c r="B17" s="4">
        <v>120</v>
      </c>
      <c r="C17" s="167">
        <v>75.44</v>
      </c>
      <c r="D17" s="167">
        <v>4.63</v>
      </c>
      <c r="E17" s="167">
        <v>10.41</v>
      </c>
      <c r="F17" s="167">
        <v>6.71</v>
      </c>
      <c r="G17" s="167">
        <v>0.07</v>
      </c>
      <c r="H17" s="167">
        <v>0.02</v>
      </c>
      <c r="I17" s="167">
        <v>7.74</v>
      </c>
      <c r="J17" s="175"/>
      <c r="K17" s="167">
        <v>177.98</v>
      </c>
      <c r="L17" s="167">
        <v>24.08</v>
      </c>
      <c r="M17" s="167">
        <v>113.82</v>
      </c>
      <c r="N17" s="167">
        <v>1.22</v>
      </c>
      <c r="O17" s="4" t="s">
        <v>338</v>
      </c>
    </row>
    <row r="18" spans="1:15" ht="12.75" customHeight="1">
      <c r="A18" s="4" t="s">
        <v>125</v>
      </c>
      <c r="B18" s="4">
        <v>250</v>
      </c>
      <c r="C18" s="167">
        <v>120.88</v>
      </c>
      <c r="D18" s="167">
        <v>7.11</v>
      </c>
      <c r="E18" s="167">
        <v>4.22</v>
      </c>
      <c r="F18" s="167">
        <v>13.22</v>
      </c>
      <c r="G18" s="167"/>
      <c r="H18" s="167">
        <v>0.12</v>
      </c>
      <c r="I18" s="168">
        <v>13.7</v>
      </c>
      <c r="J18" s="167">
        <v>2.02</v>
      </c>
      <c r="K18" s="167">
        <v>19.77</v>
      </c>
      <c r="L18" s="167">
        <v>31.53</v>
      </c>
      <c r="M18" s="167">
        <v>105.07</v>
      </c>
      <c r="N18" s="167">
        <v>1.37</v>
      </c>
      <c r="O18" s="4" t="s">
        <v>302</v>
      </c>
    </row>
    <row r="19" spans="1:15" ht="12.75" customHeight="1">
      <c r="A19" s="4" t="s">
        <v>82</v>
      </c>
      <c r="B19" s="4">
        <v>100</v>
      </c>
      <c r="C19" s="167">
        <v>139.28</v>
      </c>
      <c r="D19" s="167">
        <v>7.75</v>
      </c>
      <c r="E19" s="167">
        <v>10.08</v>
      </c>
      <c r="F19" s="167">
        <v>4.31</v>
      </c>
      <c r="G19" s="167">
        <v>0.07</v>
      </c>
      <c r="H19" s="167">
        <v>0.05</v>
      </c>
      <c r="I19" s="167"/>
      <c r="J19" s="167">
        <v>1.25</v>
      </c>
      <c r="K19" s="167">
        <v>54.67</v>
      </c>
      <c r="L19" s="167">
        <v>20.31</v>
      </c>
      <c r="M19" s="167">
        <v>109.57</v>
      </c>
      <c r="N19" s="167">
        <v>0.59</v>
      </c>
      <c r="O19" s="4" t="s">
        <v>303</v>
      </c>
    </row>
    <row r="20" spans="1:15" ht="12.75" customHeight="1">
      <c r="A20" s="4" t="s">
        <v>379</v>
      </c>
      <c r="B20" s="4">
        <v>180</v>
      </c>
      <c r="C20" s="168">
        <v>144.6</v>
      </c>
      <c r="D20" s="167">
        <v>5.44</v>
      </c>
      <c r="E20" s="167">
        <v>9.23</v>
      </c>
      <c r="F20" s="167">
        <v>14.05</v>
      </c>
      <c r="G20" s="167">
        <v>0.11</v>
      </c>
      <c r="H20" s="167">
        <v>0.09</v>
      </c>
      <c r="I20" s="167">
        <v>0.14</v>
      </c>
      <c r="J20" s="168">
        <v>0.6</v>
      </c>
      <c r="K20" s="168">
        <v>24.9</v>
      </c>
      <c r="L20" s="167">
        <v>8.96</v>
      </c>
      <c r="M20" s="167">
        <v>53.14</v>
      </c>
      <c r="N20" s="167">
        <v>0.83</v>
      </c>
      <c r="O20" s="4" t="s">
        <v>304</v>
      </c>
    </row>
    <row r="21" spans="1:15" ht="12.75" customHeight="1">
      <c r="A21" s="4" t="s">
        <v>46</v>
      </c>
      <c r="B21" s="4">
        <v>200</v>
      </c>
      <c r="C21" s="172">
        <v>87</v>
      </c>
      <c r="D21" s="170">
        <v>0.33</v>
      </c>
      <c r="E21" s="173"/>
      <c r="F21" s="170">
        <v>0.66</v>
      </c>
      <c r="G21" s="173"/>
      <c r="H21" s="173"/>
      <c r="I21" s="171">
        <v>0.3</v>
      </c>
      <c r="J21" s="173"/>
      <c r="K21" s="171">
        <v>33.6</v>
      </c>
      <c r="L21" s="171">
        <v>4.5</v>
      </c>
      <c r="M21" s="170">
        <v>11.55</v>
      </c>
      <c r="N21" s="170">
        <v>0.95</v>
      </c>
      <c r="O21" s="4" t="s">
        <v>233</v>
      </c>
    </row>
    <row r="22" spans="1:15" ht="12.75" customHeight="1">
      <c r="A22" s="4" t="s">
        <v>16</v>
      </c>
      <c r="B22" s="4">
        <v>50</v>
      </c>
      <c r="C22" s="48">
        <v>131</v>
      </c>
      <c r="D22" s="44">
        <v>3.75</v>
      </c>
      <c r="E22" s="44">
        <v>1.45</v>
      </c>
      <c r="F22" s="43">
        <v>25.7</v>
      </c>
      <c r="G22" s="45"/>
      <c r="H22" s="44">
        <v>0.06</v>
      </c>
      <c r="I22" s="45"/>
      <c r="J22" s="44">
        <v>0.45</v>
      </c>
      <c r="K22" s="43">
        <v>9.5</v>
      </c>
      <c r="L22" s="43">
        <v>6.5</v>
      </c>
      <c r="M22" s="43">
        <v>32.5</v>
      </c>
      <c r="N22" s="43">
        <v>0.6</v>
      </c>
      <c r="O22" s="49" t="s">
        <v>185</v>
      </c>
    </row>
    <row r="23" spans="1:15" ht="12.75" customHeight="1">
      <c r="A23" s="4" t="s">
        <v>19</v>
      </c>
      <c r="B23" s="4">
        <v>70</v>
      </c>
      <c r="C23" s="43">
        <v>126.7</v>
      </c>
      <c r="D23" s="44">
        <v>4.62</v>
      </c>
      <c r="E23" s="44">
        <v>0.84</v>
      </c>
      <c r="F23" s="44">
        <v>23.94</v>
      </c>
      <c r="G23" s="45"/>
      <c r="H23" s="44">
        <v>0.13</v>
      </c>
      <c r="I23" s="45"/>
      <c r="J23" s="44">
        <v>0.47</v>
      </c>
      <c r="K23" s="43">
        <v>24.5</v>
      </c>
      <c r="L23" s="43">
        <v>32.9</v>
      </c>
      <c r="M23" s="43">
        <v>110.6</v>
      </c>
      <c r="N23" s="44">
        <v>2.73</v>
      </c>
      <c r="O23" s="4" t="s">
        <v>273</v>
      </c>
    </row>
    <row r="24" spans="1:15" ht="12.75" customHeight="1">
      <c r="A24" s="3" t="s">
        <v>20</v>
      </c>
      <c r="B24" s="15">
        <f>C24*100/C35</f>
        <v>30.21390374331551</v>
      </c>
      <c r="C24" s="50">
        <f>SUM(C17:C23)</f>
        <v>824.9000000000001</v>
      </c>
      <c r="D24" s="59">
        <f aca="true" t="shared" si="2" ref="D24:N24">SUM(D17:D23)</f>
        <v>33.63</v>
      </c>
      <c r="E24" s="59">
        <f t="shared" si="2"/>
        <v>36.230000000000004</v>
      </c>
      <c r="F24" s="59">
        <f t="shared" si="2"/>
        <v>88.58999999999999</v>
      </c>
      <c r="G24" s="59">
        <f t="shared" si="2"/>
        <v>0.25</v>
      </c>
      <c r="H24" s="59">
        <f t="shared" si="2"/>
        <v>0.47000000000000003</v>
      </c>
      <c r="I24" s="59">
        <f t="shared" si="2"/>
        <v>21.88</v>
      </c>
      <c r="J24" s="59">
        <f t="shared" si="2"/>
        <v>4.79</v>
      </c>
      <c r="K24" s="59">
        <f t="shared" si="2"/>
        <v>344.92</v>
      </c>
      <c r="L24" s="59">
        <f t="shared" si="2"/>
        <v>128.78</v>
      </c>
      <c r="M24" s="59">
        <f t="shared" si="2"/>
        <v>536.25</v>
      </c>
      <c r="N24" s="59">
        <f t="shared" si="2"/>
        <v>8.29</v>
      </c>
      <c r="O24" s="4"/>
    </row>
    <row r="25" spans="1:15" ht="12.75" customHeight="1">
      <c r="A25" s="3" t="s">
        <v>316</v>
      </c>
      <c r="B25" s="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"/>
    </row>
    <row r="26" spans="1:15" ht="12.75" customHeight="1">
      <c r="A26" s="4" t="s">
        <v>76</v>
      </c>
      <c r="B26" s="4">
        <v>200</v>
      </c>
      <c r="C26" s="174">
        <v>138</v>
      </c>
      <c r="D26" s="168">
        <v>5.4</v>
      </c>
      <c r="E26" s="174">
        <v>2</v>
      </c>
      <c r="F26" s="168">
        <v>24.4</v>
      </c>
      <c r="G26" s="175"/>
      <c r="H26" s="167">
        <v>0.12</v>
      </c>
      <c r="I26" s="168">
        <v>6.4</v>
      </c>
      <c r="J26" s="168">
        <v>0.4</v>
      </c>
      <c r="K26" s="174">
        <v>436</v>
      </c>
      <c r="L26" s="174">
        <v>52</v>
      </c>
      <c r="M26" s="174">
        <v>340</v>
      </c>
      <c r="N26" s="168">
        <v>0.4</v>
      </c>
      <c r="O26" s="4" t="s">
        <v>305</v>
      </c>
    </row>
    <row r="27" spans="1:15" ht="12.75" customHeight="1">
      <c r="A27" s="4" t="s">
        <v>81</v>
      </c>
      <c r="B27" s="4">
        <v>70</v>
      </c>
      <c r="C27" s="167">
        <v>152.28</v>
      </c>
      <c r="D27" s="167">
        <v>6.42</v>
      </c>
      <c r="E27" s="167">
        <v>6.45</v>
      </c>
      <c r="F27" s="167">
        <v>40.88</v>
      </c>
      <c r="G27" s="167">
        <v>0.07</v>
      </c>
      <c r="H27" s="167">
        <v>0.09</v>
      </c>
      <c r="I27" s="175"/>
      <c r="J27" s="167">
        <v>0.78</v>
      </c>
      <c r="K27" s="167">
        <v>17.64</v>
      </c>
      <c r="L27" s="167">
        <v>11.79</v>
      </c>
      <c r="M27" s="167">
        <v>100</v>
      </c>
      <c r="N27" s="167">
        <v>0.94</v>
      </c>
      <c r="O27" s="4" t="s">
        <v>306</v>
      </c>
    </row>
    <row r="28" spans="1:15" ht="12.75" customHeight="1">
      <c r="A28" s="3" t="s">
        <v>380</v>
      </c>
      <c r="B28" s="15">
        <f>C28*100/C35</f>
        <v>10.632188118086585</v>
      </c>
      <c r="C28" s="59">
        <f aca="true" t="shared" si="3" ref="C28:N28">SUM(C26:C27)</f>
        <v>290.28</v>
      </c>
      <c r="D28" s="59">
        <f t="shared" si="3"/>
        <v>11.82</v>
      </c>
      <c r="E28" s="59">
        <f t="shared" si="3"/>
        <v>8.45</v>
      </c>
      <c r="F28" s="59">
        <f t="shared" si="3"/>
        <v>65.28</v>
      </c>
      <c r="G28" s="59">
        <f t="shared" si="3"/>
        <v>0.07</v>
      </c>
      <c r="H28" s="59">
        <f t="shared" si="3"/>
        <v>0.21</v>
      </c>
      <c r="I28" s="59">
        <f t="shared" si="3"/>
        <v>6.4</v>
      </c>
      <c r="J28" s="59">
        <f t="shared" si="3"/>
        <v>1.1800000000000002</v>
      </c>
      <c r="K28" s="59">
        <f t="shared" si="3"/>
        <v>453.64</v>
      </c>
      <c r="L28" s="59">
        <f t="shared" si="3"/>
        <v>63.79</v>
      </c>
      <c r="M28" s="59">
        <f t="shared" si="3"/>
        <v>440</v>
      </c>
      <c r="N28" s="59">
        <f t="shared" si="3"/>
        <v>1.3399999999999999</v>
      </c>
      <c r="O28" s="4"/>
    </row>
    <row r="29" spans="1:15" ht="12.75" customHeight="1">
      <c r="A29" s="3" t="s">
        <v>21</v>
      </c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"/>
    </row>
    <row r="30" spans="1:15" ht="12.75" customHeight="1">
      <c r="A30" s="4" t="s">
        <v>73</v>
      </c>
      <c r="B30" s="4">
        <v>120</v>
      </c>
      <c r="C30" s="167">
        <v>254.32</v>
      </c>
      <c r="D30" s="167">
        <v>9.37</v>
      </c>
      <c r="E30" s="167">
        <v>12.89</v>
      </c>
      <c r="F30" s="167">
        <v>24.73</v>
      </c>
      <c r="G30" s="167">
        <v>0.61</v>
      </c>
      <c r="H30" s="167">
        <v>0.24</v>
      </c>
      <c r="I30" s="168">
        <v>7.2</v>
      </c>
      <c r="J30" s="167">
        <v>1.22</v>
      </c>
      <c r="K30" s="167">
        <v>79.44</v>
      </c>
      <c r="L30" s="167">
        <v>55.68</v>
      </c>
      <c r="M30" s="167">
        <v>224.28</v>
      </c>
      <c r="N30" s="167">
        <v>2.97</v>
      </c>
      <c r="O30" s="4" t="s">
        <v>307</v>
      </c>
    </row>
    <row r="31" spans="1:15" ht="12.75" customHeight="1">
      <c r="A31" s="4" t="s">
        <v>126</v>
      </c>
      <c r="B31" s="4">
        <v>250</v>
      </c>
      <c r="C31" s="167">
        <v>349.13</v>
      </c>
      <c r="D31" s="167">
        <v>5.44</v>
      </c>
      <c r="E31" s="168">
        <v>6.5</v>
      </c>
      <c r="F31" s="167">
        <v>16.25</v>
      </c>
      <c r="G31" s="167">
        <v>0.06</v>
      </c>
      <c r="H31" s="175"/>
      <c r="I31" s="167">
        <v>0.49</v>
      </c>
      <c r="J31" s="175"/>
      <c r="K31" s="167">
        <v>39.44</v>
      </c>
      <c r="L31" s="167">
        <v>0.02</v>
      </c>
      <c r="M31" s="167">
        <v>1.14</v>
      </c>
      <c r="N31" s="167">
        <v>1.95</v>
      </c>
      <c r="O31" s="4" t="s">
        <v>308</v>
      </c>
    </row>
    <row r="32" spans="1:15" ht="12.75" customHeight="1">
      <c r="A32" s="4" t="s">
        <v>116</v>
      </c>
      <c r="B32" s="4">
        <v>200</v>
      </c>
      <c r="C32" s="48">
        <v>76</v>
      </c>
      <c r="D32" s="48">
        <v>1</v>
      </c>
      <c r="E32" s="45"/>
      <c r="F32" s="43">
        <v>18.2</v>
      </c>
      <c r="G32" s="45"/>
      <c r="H32" s="44">
        <v>0.02</v>
      </c>
      <c r="I32" s="48">
        <v>4</v>
      </c>
      <c r="J32" s="43">
        <v>1.2</v>
      </c>
      <c r="K32" s="48">
        <v>14</v>
      </c>
      <c r="L32" s="48">
        <v>8</v>
      </c>
      <c r="M32" s="48">
        <v>14</v>
      </c>
      <c r="N32" s="43">
        <v>0.6</v>
      </c>
      <c r="O32" s="4" t="s">
        <v>199</v>
      </c>
    </row>
    <row r="33" spans="1:15" ht="12.75" customHeight="1">
      <c r="A33" s="4" t="s">
        <v>19</v>
      </c>
      <c r="B33" s="30">
        <v>50</v>
      </c>
      <c r="C33" s="43">
        <v>90.5</v>
      </c>
      <c r="D33" s="43">
        <v>3.3</v>
      </c>
      <c r="E33" s="43">
        <v>0.6</v>
      </c>
      <c r="F33" s="43">
        <v>17.1</v>
      </c>
      <c r="G33" s="45"/>
      <c r="H33" s="44">
        <v>0.09</v>
      </c>
      <c r="I33" s="45"/>
      <c r="J33" s="44">
        <v>0.34</v>
      </c>
      <c r="K33" s="43">
        <v>17.5</v>
      </c>
      <c r="L33" s="43">
        <v>23.5</v>
      </c>
      <c r="M33" s="48">
        <v>79</v>
      </c>
      <c r="N33" s="44">
        <v>1.95</v>
      </c>
      <c r="O33" s="4" t="s">
        <v>193</v>
      </c>
    </row>
    <row r="34" spans="1:15" ht="12.75" customHeight="1">
      <c r="A34" s="3" t="s">
        <v>23</v>
      </c>
      <c r="B34" s="15">
        <f>C34*100/C35</f>
        <v>28.201230679071127</v>
      </c>
      <c r="C34" s="59">
        <f aca="true" t="shared" si="4" ref="C34:N34">SUM(C30:C33)</f>
        <v>769.95</v>
      </c>
      <c r="D34" s="59">
        <f t="shared" si="4"/>
        <v>19.11</v>
      </c>
      <c r="E34" s="59">
        <f t="shared" si="4"/>
        <v>19.990000000000002</v>
      </c>
      <c r="F34" s="59">
        <f t="shared" si="4"/>
        <v>76.28</v>
      </c>
      <c r="G34" s="59">
        <f t="shared" si="4"/>
        <v>0.6699999999999999</v>
      </c>
      <c r="H34" s="59">
        <f t="shared" si="4"/>
        <v>0.35</v>
      </c>
      <c r="I34" s="59">
        <f t="shared" si="4"/>
        <v>11.690000000000001</v>
      </c>
      <c r="J34" s="59">
        <f t="shared" si="4"/>
        <v>2.76</v>
      </c>
      <c r="K34" s="59">
        <f t="shared" si="4"/>
        <v>150.38</v>
      </c>
      <c r="L34" s="59">
        <f t="shared" si="4"/>
        <v>87.2</v>
      </c>
      <c r="M34" s="59">
        <f t="shared" si="4"/>
        <v>318.41999999999996</v>
      </c>
      <c r="N34" s="59">
        <f t="shared" si="4"/>
        <v>7.47</v>
      </c>
      <c r="O34" s="4"/>
    </row>
    <row r="35" spans="1:15" ht="12.75" customHeight="1">
      <c r="A35" s="3" t="s">
        <v>24</v>
      </c>
      <c r="B35" s="3"/>
      <c r="C35" s="59">
        <f aca="true" t="shared" si="5" ref="C35:N35">C34+C28+C24+C15+C10</f>
        <v>2730.2000000000003</v>
      </c>
      <c r="D35" s="59">
        <f t="shared" si="5"/>
        <v>86.09</v>
      </c>
      <c r="E35" s="59">
        <f t="shared" si="5"/>
        <v>93.66</v>
      </c>
      <c r="F35" s="59">
        <f t="shared" si="5"/>
        <v>355.46999999999997</v>
      </c>
      <c r="G35" s="59">
        <f t="shared" si="5"/>
        <v>1.2000000000000002</v>
      </c>
      <c r="H35" s="59">
        <f t="shared" si="5"/>
        <v>1.3</v>
      </c>
      <c r="I35" s="59">
        <f t="shared" si="5"/>
        <v>73.11</v>
      </c>
      <c r="J35" s="59">
        <f t="shared" si="5"/>
        <v>11.080000000000002</v>
      </c>
      <c r="K35" s="59">
        <f t="shared" si="5"/>
        <v>1314.58</v>
      </c>
      <c r="L35" s="59">
        <f t="shared" si="5"/>
        <v>380.40999999999997</v>
      </c>
      <c r="M35" s="59">
        <f t="shared" si="5"/>
        <v>1754.8300000000002</v>
      </c>
      <c r="N35" s="59">
        <f t="shared" si="5"/>
        <v>20.509999999999998</v>
      </c>
      <c r="O35" s="4"/>
    </row>
    <row r="36" spans="1:2" ht="12.75">
      <c r="A36" s="12" t="s">
        <v>51</v>
      </c>
      <c r="B36" s="107"/>
    </row>
    <row r="37" spans="1:2" ht="12.75">
      <c r="A37" s="12" t="s">
        <v>52</v>
      </c>
      <c r="B37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PageLayoutView="0" workbookViewId="0" topLeftCell="J1">
      <selection activeCell="K1" sqref="K1:T32"/>
    </sheetView>
  </sheetViews>
  <sheetFormatPr defaultColWidth="9.140625" defaultRowHeight="12.75"/>
  <cols>
    <col min="1" max="1" width="22.140625" style="121" customWidth="1"/>
    <col min="2" max="2" width="5.7109375" style="121" customWidth="1"/>
    <col min="3" max="3" width="20.8515625" style="121" customWidth="1"/>
    <col min="4" max="4" width="6.421875" style="121" customWidth="1"/>
    <col min="5" max="5" width="19.57421875" style="121" customWidth="1"/>
    <col min="6" max="6" width="7.00390625" style="121" customWidth="1"/>
    <col min="7" max="7" width="19.7109375" style="121" customWidth="1"/>
    <col min="8" max="8" width="6.140625" style="121" customWidth="1"/>
    <col min="9" max="9" width="20.00390625" style="121" customWidth="1"/>
    <col min="10" max="10" width="6.00390625" style="121" customWidth="1"/>
    <col min="11" max="11" width="20.421875" style="121" customWidth="1"/>
    <col min="12" max="12" width="6.00390625" style="122" customWidth="1"/>
    <col min="13" max="13" width="18.7109375" style="121" customWidth="1"/>
    <col min="14" max="14" width="5.8515625" style="121" customWidth="1"/>
    <col min="15" max="15" width="18.28125" style="121" customWidth="1"/>
    <col min="16" max="16" width="6.57421875" style="121" customWidth="1"/>
    <col min="17" max="17" width="18.57421875" style="121" customWidth="1"/>
    <col min="18" max="18" width="6.421875" style="121" customWidth="1"/>
    <col min="19" max="19" width="21.28125" style="121" customWidth="1"/>
    <col min="20" max="20" width="6.8515625" style="121" customWidth="1"/>
    <col min="21" max="21" width="25.7109375" style="120" customWidth="1"/>
    <col min="22" max="22" width="6.57421875" style="120" customWidth="1"/>
    <col min="23" max="16384" width="9.140625" style="120" customWidth="1"/>
  </cols>
  <sheetData>
    <row r="1" spans="1:19" ht="15">
      <c r="A1" s="163" t="s">
        <v>174</v>
      </c>
      <c r="C1" s="163" t="s">
        <v>174</v>
      </c>
      <c r="E1" s="163" t="s">
        <v>174</v>
      </c>
      <c r="G1" s="163" t="s">
        <v>174</v>
      </c>
      <c r="I1" s="163" t="s">
        <v>174</v>
      </c>
      <c r="K1" s="163" t="s">
        <v>174</v>
      </c>
      <c r="M1" s="163" t="s">
        <v>174</v>
      </c>
      <c r="O1" s="163" t="s">
        <v>174</v>
      </c>
      <c r="Q1" s="163" t="s">
        <v>174</v>
      </c>
      <c r="S1" s="163" t="s">
        <v>174</v>
      </c>
    </row>
    <row r="2" spans="1:20" s="121" customFormat="1" ht="22.5">
      <c r="A2" s="129" t="s">
        <v>161</v>
      </c>
      <c r="B2" s="128" t="s">
        <v>0</v>
      </c>
      <c r="C2" s="129" t="s">
        <v>160</v>
      </c>
      <c r="D2" s="128" t="s">
        <v>0</v>
      </c>
      <c r="E2" s="129" t="s">
        <v>162</v>
      </c>
      <c r="F2" s="128" t="s">
        <v>0</v>
      </c>
      <c r="G2" s="129" t="s">
        <v>163</v>
      </c>
      <c r="H2" s="128" t="s">
        <v>0</v>
      </c>
      <c r="I2" s="129" t="s">
        <v>169</v>
      </c>
      <c r="J2" s="128" t="s">
        <v>0</v>
      </c>
      <c r="K2" s="129" t="s">
        <v>168</v>
      </c>
      <c r="L2" s="125" t="s">
        <v>0</v>
      </c>
      <c r="M2" s="129" t="s">
        <v>167</v>
      </c>
      <c r="N2" s="129" t="s">
        <v>0</v>
      </c>
      <c r="O2" s="129" t="s">
        <v>166</v>
      </c>
      <c r="P2" s="129" t="s">
        <v>0</v>
      </c>
      <c r="Q2" s="129" t="s">
        <v>165</v>
      </c>
      <c r="R2" s="129" t="s">
        <v>0</v>
      </c>
      <c r="S2" s="129" t="s">
        <v>164</v>
      </c>
      <c r="T2" s="128" t="s">
        <v>0</v>
      </c>
    </row>
    <row r="3" spans="1:22" ht="12" customHeight="1">
      <c r="A3" s="20" t="s">
        <v>84</v>
      </c>
      <c r="B3" s="14"/>
      <c r="C3" s="20" t="s">
        <v>84</v>
      </c>
      <c r="D3" s="14"/>
      <c r="E3" s="20" t="s">
        <v>84</v>
      </c>
      <c r="F3" s="14"/>
      <c r="G3" s="20" t="s">
        <v>84</v>
      </c>
      <c r="H3" s="14"/>
      <c r="I3" s="20" t="s">
        <v>84</v>
      </c>
      <c r="J3" s="14"/>
      <c r="K3" s="20" t="s">
        <v>84</v>
      </c>
      <c r="L3" s="14"/>
      <c r="M3" s="20" t="s">
        <v>84</v>
      </c>
      <c r="N3" s="14"/>
      <c r="O3" s="20" t="s">
        <v>84</v>
      </c>
      <c r="P3" s="14"/>
      <c r="Q3" s="20" t="s">
        <v>84</v>
      </c>
      <c r="R3" s="14"/>
      <c r="S3" s="20" t="s">
        <v>84</v>
      </c>
      <c r="T3" s="14"/>
      <c r="U3" s="181"/>
      <c r="V3" s="181"/>
    </row>
    <row r="4" spans="1:22" s="124" customFormat="1" ht="12" customHeight="1">
      <c r="A4" s="14" t="s">
        <v>29</v>
      </c>
      <c r="B4" s="14">
        <v>200</v>
      </c>
      <c r="C4" s="14" t="s">
        <v>100</v>
      </c>
      <c r="D4" s="142">
        <v>200</v>
      </c>
      <c r="E4" s="14" t="s">
        <v>108</v>
      </c>
      <c r="F4" s="14">
        <v>250</v>
      </c>
      <c r="G4" s="14" t="s">
        <v>136</v>
      </c>
      <c r="H4" s="14">
        <v>250</v>
      </c>
      <c r="I4" s="18" t="s">
        <v>70</v>
      </c>
      <c r="J4" s="186">
        <v>200</v>
      </c>
      <c r="K4" s="14" t="s">
        <v>113</v>
      </c>
      <c r="L4" s="14">
        <v>240</v>
      </c>
      <c r="M4" s="14" t="s">
        <v>354</v>
      </c>
      <c r="N4" s="14">
        <v>250</v>
      </c>
      <c r="O4" s="14" t="s">
        <v>35</v>
      </c>
      <c r="P4" s="14">
        <v>250</v>
      </c>
      <c r="Q4" s="14" t="s">
        <v>335</v>
      </c>
      <c r="R4" s="14">
        <v>250</v>
      </c>
      <c r="S4" s="14" t="s">
        <v>80</v>
      </c>
      <c r="T4" s="14">
        <v>240</v>
      </c>
      <c r="U4" s="177"/>
      <c r="V4" s="177"/>
    </row>
    <row r="5" spans="1:22" s="124" customFormat="1" ht="12" customHeight="1">
      <c r="A5" s="14" t="s">
        <v>28</v>
      </c>
      <c r="B5" s="14">
        <v>40</v>
      </c>
      <c r="C5" s="14" t="s">
        <v>12</v>
      </c>
      <c r="D5" s="14">
        <v>10</v>
      </c>
      <c r="E5" s="14" t="s">
        <v>13</v>
      </c>
      <c r="F5" s="14">
        <v>30</v>
      </c>
      <c r="G5" s="14" t="s">
        <v>138</v>
      </c>
      <c r="H5" s="14">
        <v>50</v>
      </c>
      <c r="I5" s="14" t="s">
        <v>137</v>
      </c>
      <c r="J5" s="14">
        <v>30</v>
      </c>
      <c r="K5" s="14" t="s">
        <v>16</v>
      </c>
      <c r="L5" s="14">
        <v>100</v>
      </c>
      <c r="M5" s="14" t="s">
        <v>16</v>
      </c>
      <c r="N5" s="14">
        <v>100</v>
      </c>
      <c r="O5" s="14" t="s">
        <v>16</v>
      </c>
      <c r="P5" s="14">
        <v>100</v>
      </c>
      <c r="Q5" s="14" t="s">
        <v>144</v>
      </c>
      <c r="R5" s="14">
        <v>30</v>
      </c>
      <c r="S5" s="14" t="s">
        <v>12</v>
      </c>
      <c r="T5" s="14">
        <v>10</v>
      </c>
      <c r="U5" s="177"/>
      <c r="V5" s="177"/>
    </row>
    <row r="6" spans="1:22" s="124" customFormat="1" ht="12" customHeight="1">
      <c r="A6" s="14" t="s">
        <v>16</v>
      </c>
      <c r="B6" s="14">
        <v>100</v>
      </c>
      <c r="C6" s="47" t="s">
        <v>44</v>
      </c>
      <c r="D6" s="141">
        <v>100</v>
      </c>
      <c r="E6" s="82"/>
      <c r="F6" s="142"/>
      <c r="G6" s="14" t="s">
        <v>12</v>
      </c>
      <c r="H6" s="14">
        <v>10</v>
      </c>
      <c r="I6" s="14" t="s">
        <v>44</v>
      </c>
      <c r="J6" s="14">
        <v>50</v>
      </c>
      <c r="K6" s="14" t="s">
        <v>14</v>
      </c>
      <c r="L6" s="14">
        <v>200</v>
      </c>
      <c r="M6" s="14" t="s">
        <v>12</v>
      </c>
      <c r="N6" s="14">
        <v>10</v>
      </c>
      <c r="O6" s="14" t="s">
        <v>54</v>
      </c>
      <c r="P6" s="14">
        <v>200</v>
      </c>
      <c r="Q6" s="14" t="s">
        <v>16</v>
      </c>
      <c r="R6" s="14">
        <v>100</v>
      </c>
      <c r="S6" s="14" t="s">
        <v>16</v>
      </c>
      <c r="T6" s="14">
        <v>100</v>
      </c>
      <c r="U6" s="177"/>
      <c r="V6" s="177"/>
    </row>
    <row r="7" spans="1:22" s="124" customFormat="1" ht="12" customHeight="1">
      <c r="A7" s="14" t="s">
        <v>12</v>
      </c>
      <c r="B7" s="14">
        <v>10</v>
      </c>
      <c r="C7" s="14" t="s">
        <v>339</v>
      </c>
      <c r="D7" s="142">
        <v>200</v>
      </c>
      <c r="E7" s="14" t="s">
        <v>16</v>
      </c>
      <c r="F7" s="14">
        <v>100</v>
      </c>
      <c r="G7" s="14" t="s">
        <v>16</v>
      </c>
      <c r="H7" s="14">
        <v>100</v>
      </c>
      <c r="I7" s="14" t="s">
        <v>14</v>
      </c>
      <c r="J7" s="142">
        <v>200</v>
      </c>
      <c r="K7" s="14" t="s">
        <v>22</v>
      </c>
      <c r="L7" s="14">
        <v>100</v>
      </c>
      <c r="M7" s="14" t="s">
        <v>14</v>
      </c>
      <c r="N7" s="176">
        <v>200</v>
      </c>
      <c r="O7" s="14" t="s">
        <v>138</v>
      </c>
      <c r="P7" s="14">
        <v>50</v>
      </c>
      <c r="Q7" s="14" t="s">
        <v>45</v>
      </c>
      <c r="R7" s="14">
        <v>200</v>
      </c>
      <c r="S7" s="14" t="s">
        <v>54</v>
      </c>
      <c r="T7" s="14">
        <v>200</v>
      </c>
      <c r="U7" s="177"/>
      <c r="V7" s="177"/>
    </row>
    <row r="8" spans="1:22" s="124" customFormat="1" ht="12" customHeight="1">
      <c r="A8" s="14" t="s">
        <v>45</v>
      </c>
      <c r="B8" s="14">
        <v>200</v>
      </c>
      <c r="C8" s="20"/>
      <c r="D8" s="187"/>
      <c r="E8" s="14" t="s">
        <v>54</v>
      </c>
      <c r="F8" s="14">
        <v>200</v>
      </c>
      <c r="G8" s="14" t="s">
        <v>339</v>
      </c>
      <c r="H8" s="14">
        <v>200</v>
      </c>
      <c r="I8" s="20"/>
      <c r="J8" s="68"/>
      <c r="K8" s="20"/>
      <c r="L8" s="68"/>
      <c r="M8" s="20"/>
      <c r="N8" s="68"/>
      <c r="O8" s="20"/>
      <c r="P8" s="68"/>
      <c r="Q8" s="20"/>
      <c r="R8" s="68"/>
      <c r="S8" s="20"/>
      <c r="T8" s="68"/>
      <c r="U8" s="177"/>
      <c r="V8" s="177"/>
    </row>
    <row r="9" spans="1:22" s="127" customFormat="1" ht="12" customHeight="1">
      <c r="A9" s="20" t="s">
        <v>89</v>
      </c>
      <c r="B9" s="14"/>
      <c r="C9" s="20" t="s">
        <v>89</v>
      </c>
      <c r="D9" s="142"/>
      <c r="E9" s="20" t="s">
        <v>89</v>
      </c>
      <c r="F9" s="14"/>
      <c r="G9" s="20" t="s">
        <v>89</v>
      </c>
      <c r="H9" s="14"/>
      <c r="I9" s="20" t="s">
        <v>89</v>
      </c>
      <c r="J9" s="14"/>
      <c r="K9" s="20" t="s">
        <v>89</v>
      </c>
      <c r="L9" s="14"/>
      <c r="M9" s="20" t="s">
        <v>89</v>
      </c>
      <c r="N9" s="14"/>
      <c r="O9" s="20" t="s">
        <v>89</v>
      </c>
      <c r="P9" s="14"/>
      <c r="Q9" s="20" t="s">
        <v>89</v>
      </c>
      <c r="R9" s="14"/>
      <c r="S9" s="20" t="s">
        <v>89</v>
      </c>
      <c r="T9" s="14"/>
      <c r="U9" s="179"/>
      <c r="V9" s="179"/>
    </row>
    <row r="10" spans="1:22" s="127" customFormat="1" ht="12" customHeight="1">
      <c r="A10" s="14" t="s">
        <v>201</v>
      </c>
      <c r="B10" s="14">
        <v>200</v>
      </c>
      <c r="C10" s="14" t="s">
        <v>14</v>
      </c>
      <c r="D10" s="142">
        <v>200</v>
      </c>
      <c r="E10" s="14" t="s">
        <v>14</v>
      </c>
      <c r="F10" s="14">
        <v>200</v>
      </c>
      <c r="G10" s="14" t="s">
        <v>238</v>
      </c>
      <c r="H10" s="14">
        <v>200</v>
      </c>
      <c r="I10" s="14" t="s">
        <v>54</v>
      </c>
      <c r="J10" s="14">
        <v>200</v>
      </c>
      <c r="K10" s="14" t="s">
        <v>46</v>
      </c>
      <c r="L10" s="14">
        <v>200</v>
      </c>
      <c r="M10" s="14" t="s">
        <v>45</v>
      </c>
      <c r="N10" s="14">
        <v>200</v>
      </c>
      <c r="O10" s="14" t="s">
        <v>119</v>
      </c>
      <c r="P10" s="14">
        <v>200</v>
      </c>
      <c r="Q10" s="14" t="s">
        <v>46</v>
      </c>
      <c r="R10" s="14">
        <v>200</v>
      </c>
      <c r="S10" s="14" t="s">
        <v>14</v>
      </c>
      <c r="T10" s="176">
        <v>200</v>
      </c>
      <c r="U10" s="179"/>
      <c r="V10" s="179"/>
    </row>
    <row r="11" spans="1:22" s="127" customFormat="1" ht="12" customHeight="1">
      <c r="A11" s="14" t="s">
        <v>69</v>
      </c>
      <c r="B11" s="14">
        <v>100</v>
      </c>
      <c r="C11" s="14" t="s">
        <v>92</v>
      </c>
      <c r="D11" s="142">
        <v>65</v>
      </c>
      <c r="E11" s="14" t="s">
        <v>350</v>
      </c>
      <c r="F11" s="14">
        <v>65</v>
      </c>
      <c r="G11" s="14" t="s">
        <v>135</v>
      </c>
      <c r="H11" s="14">
        <v>75</v>
      </c>
      <c r="I11" s="14" t="s">
        <v>44</v>
      </c>
      <c r="J11" s="14">
        <v>50</v>
      </c>
      <c r="K11" s="14" t="s">
        <v>114</v>
      </c>
      <c r="L11" s="14">
        <v>200</v>
      </c>
      <c r="M11" s="82" t="s">
        <v>140</v>
      </c>
      <c r="N11" s="142">
        <v>50</v>
      </c>
      <c r="O11" s="14" t="s">
        <v>286</v>
      </c>
      <c r="P11" s="14">
        <v>75</v>
      </c>
      <c r="Q11" s="14" t="s">
        <v>122</v>
      </c>
      <c r="R11" s="14">
        <v>50</v>
      </c>
      <c r="S11" s="14" t="s">
        <v>124</v>
      </c>
      <c r="T11" s="14">
        <v>50</v>
      </c>
      <c r="U11" s="179"/>
      <c r="V11" s="179"/>
    </row>
    <row r="12" spans="1:22" s="126" customFormat="1" ht="12" customHeight="1">
      <c r="A12" s="14" t="s">
        <v>202</v>
      </c>
      <c r="B12" s="14">
        <v>200</v>
      </c>
      <c r="C12" s="8" t="s">
        <v>90</v>
      </c>
      <c r="D12" s="130">
        <v>100</v>
      </c>
      <c r="E12" s="14" t="s">
        <v>15</v>
      </c>
      <c r="F12" s="14">
        <v>100</v>
      </c>
      <c r="G12" s="188" t="s">
        <v>68</v>
      </c>
      <c r="H12" s="189">
        <v>100</v>
      </c>
      <c r="I12" s="14" t="s">
        <v>15</v>
      </c>
      <c r="J12" s="14">
        <v>100</v>
      </c>
      <c r="K12" s="14" t="s">
        <v>27</v>
      </c>
      <c r="L12" s="14">
        <v>100</v>
      </c>
      <c r="M12" s="14" t="s">
        <v>68</v>
      </c>
      <c r="N12" s="14">
        <v>100</v>
      </c>
      <c r="O12" s="14" t="s">
        <v>26</v>
      </c>
      <c r="P12" s="14">
        <v>100</v>
      </c>
      <c r="Q12" s="14" t="s">
        <v>15</v>
      </c>
      <c r="R12" s="14">
        <v>100</v>
      </c>
      <c r="S12" s="14" t="s">
        <v>26</v>
      </c>
      <c r="T12" s="14">
        <v>100</v>
      </c>
      <c r="U12" s="178"/>
      <c r="V12" s="178"/>
    </row>
    <row r="13" spans="1:22" s="124" customFormat="1" ht="12" customHeight="1">
      <c r="A13" s="20" t="s">
        <v>17</v>
      </c>
      <c r="B13" s="14"/>
      <c r="C13" s="20" t="s">
        <v>17</v>
      </c>
      <c r="D13" s="142"/>
      <c r="E13" s="20" t="s">
        <v>17</v>
      </c>
      <c r="F13" s="14"/>
      <c r="G13" s="20" t="s">
        <v>17</v>
      </c>
      <c r="H13" s="14"/>
      <c r="I13" s="20" t="s">
        <v>17</v>
      </c>
      <c r="J13" s="14"/>
      <c r="K13" s="20" t="s">
        <v>17</v>
      </c>
      <c r="L13" s="14"/>
      <c r="M13" s="20" t="s">
        <v>17</v>
      </c>
      <c r="N13" s="14"/>
      <c r="O13" s="20" t="s">
        <v>17</v>
      </c>
      <c r="P13" s="14"/>
      <c r="Q13" s="20" t="s">
        <v>17</v>
      </c>
      <c r="R13" s="14"/>
      <c r="S13" s="20" t="s">
        <v>17</v>
      </c>
      <c r="T13" s="14"/>
      <c r="U13" s="177"/>
      <c r="V13" s="177"/>
    </row>
    <row r="14" spans="1:22" s="124" customFormat="1" ht="12" customHeight="1">
      <c r="A14" s="14" t="s">
        <v>175</v>
      </c>
      <c r="B14" s="14">
        <v>100</v>
      </c>
      <c r="C14" s="14" t="s">
        <v>133</v>
      </c>
      <c r="D14" s="142">
        <v>100</v>
      </c>
      <c r="E14" s="14" t="s">
        <v>342</v>
      </c>
      <c r="F14" s="14">
        <v>120</v>
      </c>
      <c r="G14" s="14" t="s">
        <v>109</v>
      </c>
      <c r="H14" s="14">
        <v>120</v>
      </c>
      <c r="I14" s="14" t="s">
        <v>59</v>
      </c>
      <c r="J14" s="14">
        <v>120</v>
      </c>
      <c r="K14" s="14" t="s">
        <v>115</v>
      </c>
      <c r="L14" s="14">
        <v>120</v>
      </c>
      <c r="M14" s="14" t="s">
        <v>117</v>
      </c>
      <c r="N14" s="14">
        <v>100</v>
      </c>
      <c r="O14" s="14" t="s">
        <v>120</v>
      </c>
      <c r="P14" s="14">
        <v>100</v>
      </c>
      <c r="Q14" s="14" t="s">
        <v>78</v>
      </c>
      <c r="R14" s="14">
        <v>120</v>
      </c>
      <c r="S14" s="14" t="s">
        <v>337</v>
      </c>
      <c r="T14" s="14">
        <v>120</v>
      </c>
      <c r="U14" s="177"/>
      <c r="V14" s="177"/>
    </row>
    <row r="15" spans="1:22" s="124" customFormat="1" ht="12" customHeight="1">
      <c r="A15" s="14" t="s">
        <v>132</v>
      </c>
      <c r="B15" s="14">
        <v>250</v>
      </c>
      <c r="C15" s="14" t="s">
        <v>93</v>
      </c>
      <c r="D15" s="142">
        <v>250</v>
      </c>
      <c r="E15" s="14" t="s">
        <v>322</v>
      </c>
      <c r="F15" s="14">
        <v>250</v>
      </c>
      <c r="G15" s="14" t="s">
        <v>110</v>
      </c>
      <c r="H15" s="14">
        <v>275</v>
      </c>
      <c r="I15" s="14" t="s">
        <v>112</v>
      </c>
      <c r="J15" s="14">
        <v>250</v>
      </c>
      <c r="K15" s="14" t="s">
        <v>351</v>
      </c>
      <c r="L15" s="14">
        <v>300</v>
      </c>
      <c r="M15" s="14" t="s">
        <v>118</v>
      </c>
      <c r="N15" s="14">
        <v>250</v>
      </c>
      <c r="O15" s="14" t="s">
        <v>62</v>
      </c>
      <c r="P15" s="14">
        <v>250</v>
      </c>
      <c r="Q15" s="14" t="s">
        <v>298</v>
      </c>
      <c r="R15" s="14">
        <v>250</v>
      </c>
      <c r="S15" s="14" t="s">
        <v>125</v>
      </c>
      <c r="T15" s="14">
        <v>250</v>
      </c>
      <c r="U15" s="177"/>
      <c r="V15" s="177"/>
    </row>
    <row r="16" spans="1:22" s="124" customFormat="1" ht="12" customHeight="1">
      <c r="A16" s="14" t="s">
        <v>50</v>
      </c>
      <c r="B16" s="14">
        <v>120</v>
      </c>
      <c r="C16" s="14" t="s">
        <v>94</v>
      </c>
      <c r="D16" s="190">
        <v>100</v>
      </c>
      <c r="E16" s="14" t="s">
        <v>31</v>
      </c>
      <c r="F16" s="14">
        <v>100</v>
      </c>
      <c r="G16" s="14" t="s">
        <v>55</v>
      </c>
      <c r="H16" s="14">
        <v>100</v>
      </c>
      <c r="I16" s="14" t="s">
        <v>33</v>
      </c>
      <c r="J16" s="14">
        <v>100</v>
      </c>
      <c r="K16" s="14" t="s">
        <v>262</v>
      </c>
      <c r="L16" s="14">
        <v>150</v>
      </c>
      <c r="M16" s="14" t="s">
        <v>383</v>
      </c>
      <c r="N16" s="14">
        <v>100</v>
      </c>
      <c r="O16" s="14" t="s">
        <v>61</v>
      </c>
      <c r="P16" s="14">
        <v>100</v>
      </c>
      <c r="Q16" s="14" t="s">
        <v>123</v>
      </c>
      <c r="R16" s="14">
        <v>270</v>
      </c>
      <c r="S16" s="14" t="s">
        <v>82</v>
      </c>
      <c r="T16" s="14">
        <v>100</v>
      </c>
      <c r="U16" s="177"/>
      <c r="V16" s="177"/>
    </row>
    <row r="17" spans="1:22" s="124" customFormat="1" ht="12" customHeight="1">
      <c r="A17" s="14" t="s">
        <v>30</v>
      </c>
      <c r="B17" s="14">
        <v>230</v>
      </c>
      <c r="C17" s="14" t="s">
        <v>319</v>
      </c>
      <c r="D17" s="142">
        <v>200</v>
      </c>
      <c r="E17" s="14" t="s">
        <v>176</v>
      </c>
      <c r="F17" s="14">
        <v>220</v>
      </c>
      <c r="G17" s="14" t="s">
        <v>139</v>
      </c>
      <c r="H17" s="14">
        <v>200</v>
      </c>
      <c r="I17" s="14" t="s">
        <v>249</v>
      </c>
      <c r="J17" s="14">
        <v>250</v>
      </c>
      <c r="K17" s="14" t="s">
        <v>263</v>
      </c>
      <c r="L17" s="14">
        <v>200</v>
      </c>
      <c r="M17" s="14" t="s">
        <v>72</v>
      </c>
      <c r="N17" s="14">
        <v>180</v>
      </c>
      <c r="O17" s="14" t="s">
        <v>170</v>
      </c>
      <c r="P17" s="14">
        <v>180</v>
      </c>
      <c r="Q17" s="14" t="s">
        <v>145</v>
      </c>
      <c r="R17" s="14">
        <v>200</v>
      </c>
      <c r="S17" s="14" t="s">
        <v>67</v>
      </c>
      <c r="T17" s="14">
        <v>180</v>
      </c>
      <c r="U17" s="177"/>
      <c r="V17" s="177"/>
    </row>
    <row r="18" spans="1:22" s="124" customFormat="1" ht="12" customHeight="1">
      <c r="A18" s="14" t="s">
        <v>46</v>
      </c>
      <c r="B18" s="14">
        <v>200</v>
      </c>
      <c r="C18" s="14" t="s">
        <v>181</v>
      </c>
      <c r="D18" s="142">
        <v>200</v>
      </c>
      <c r="E18" s="14" t="s">
        <v>103</v>
      </c>
      <c r="F18" s="14">
        <v>200</v>
      </c>
      <c r="G18" s="14" t="s">
        <v>181</v>
      </c>
      <c r="H18" s="14">
        <v>200</v>
      </c>
      <c r="I18" s="14" t="s">
        <v>345</v>
      </c>
      <c r="J18" s="14">
        <v>200</v>
      </c>
      <c r="K18" s="14" t="s">
        <v>347</v>
      </c>
      <c r="L18" s="14">
        <v>200</v>
      </c>
      <c r="M18" s="14" t="s">
        <v>46</v>
      </c>
      <c r="N18" s="14">
        <v>200</v>
      </c>
      <c r="O18" s="14" t="s">
        <v>288</v>
      </c>
      <c r="P18" s="14">
        <v>200</v>
      </c>
      <c r="Q18" s="14" t="s">
        <v>19</v>
      </c>
      <c r="R18" s="14">
        <v>70</v>
      </c>
      <c r="S18" s="14" t="s">
        <v>46</v>
      </c>
      <c r="T18" s="14">
        <v>200</v>
      </c>
      <c r="U18" s="177"/>
      <c r="V18" s="177"/>
    </row>
    <row r="19" spans="1:22" s="126" customFormat="1" ht="12" customHeight="1">
      <c r="A19" s="14" t="s">
        <v>19</v>
      </c>
      <c r="B19" s="14">
        <v>70</v>
      </c>
      <c r="C19" s="47" t="s">
        <v>44</v>
      </c>
      <c r="D19" s="180">
        <v>50</v>
      </c>
      <c r="E19" s="14" t="s">
        <v>19</v>
      </c>
      <c r="F19" s="14">
        <v>70</v>
      </c>
      <c r="G19" s="14" t="s">
        <v>19</v>
      </c>
      <c r="H19" s="14">
        <v>70</v>
      </c>
      <c r="I19" s="14" t="s">
        <v>19</v>
      </c>
      <c r="J19" s="14">
        <v>70</v>
      </c>
      <c r="K19" s="14" t="s">
        <v>19</v>
      </c>
      <c r="L19" s="14">
        <v>70</v>
      </c>
      <c r="M19" s="14" t="s">
        <v>19</v>
      </c>
      <c r="N19" s="14">
        <v>70</v>
      </c>
      <c r="O19" s="14" t="s">
        <v>19</v>
      </c>
      <c r="P19" s="14">
        <v>70</v>
      </c>
      <c r="Q19" s="20"/>
      <c r="R19" s="68"/>
      <c r="S19" s="14" t="s">
        <v>16</v>
      </c>
      <c r="T19" s="14">
        <v>100</v>
      </c>
      <c r="U19" s="178"/>
      <c r="V19" s="178"/>
    </row>
    <row r="20" spans="1:22" s="126" customFormat="1" ht="12" customHeight="1">
      <c r="A20" s="200"/>
      <c r="C20" s="14" t="s">
        <v>19</v>
      </c>
      <c r="D20" s="142">
        <v>70</v>
      </c>
      <c r="E20" s="193"/>
      <c r="F20" s="200"/>
      <c r="G20" s="193"/>
      <c r="I20" s="20"/>
      <c r="J20" s="68"/>
      <c r="K20" s="20"/>
      <c r="L20" s="68"/>
      <c r="M20" s="20"/>
      <c r="N20" s="68"/>
      <c r="O20" s="20"/>
      <c r="P20" s="68"/>
      <c r="Q20" s="193"/>
      <c r="S20" s="14" t="s">
        <v>19</v>
      </c>
      <c r="T20" s="14">
        <v>70</v>
      </c>
      <c r="U20" s="177"/>
      <c r="V20" s="178"/>
    </row>
    <row r="21" spans="1:22" s="126" customFormat="1" ht="12" customHeight="1">
      <c r="A21" s="20" t="s">
        <v>316</v>
      </c>
      <c r="B21" s="14"/>
      <c r="C21" s="24" t="s">
        <v>316</v>
      </c>
      <c r="D21" s="130"/>
      <c r="E21" s="20" t="s">
        <v>316</v>
      </c>
      <c r="F21" s="14"/>
      <c r="G21" s="20" t="s">
        <v>352</v>
      </c>
      <c r="H21" s="68"/>
      <c r="I21" s="20" t="s">
        <v>352</v>
      </c>
      <c r="J21" s="14"/>
      <c r="K21" s="20" t="s">
        <v>352</v>
      </c>
      <c r="L21" s="14"/>
      <c r="M21" s="20" t="s">
        <v>352</v>
      </c>
      <c r="N21" s="14"/>
      <c r="O21" s="20" t="s">
        <v>352</v>
      </c>
      <c r="P21" s="14"/>
      <c r="Q21" s="20" t="s">
        <v>352</v>
      </c>
      <c r="R21" s="14"/>
      <c r="S21" s="20" t="s">
        <v>352</v>
      </c>
      <c r="T21" s="14"/>
      <c r="U21" s="177"/>
      <c r="V21" s="178"/>
    </row>
    <row r="22" spans="1:22" s="126" customFormat="1" ht="12" customHeight="1">
      <c r="A22" s="201" t="s">
        <v>353</v>
      </c>
      <c r="C22" s="14" t="s">
        <v>75</v>
      </c>
      <c r="D22" s="142">
        <v>200</v>
      </c>
      <c r="E22" s="14" t="s">
        <v>178</v>
      </c>
      <c r="F22" s="14">
        <v>200</v>
      </c>
      <c r="G22" s="14" t="s">
        <v>76</v>
      </c>
      <c r="H22" s="93">
        <v>200</v>
      </c>
      <c r="I22" s="14" t="s">
        <v>250</v>
      </c>
      <c r="J22" s="14">
        <v>200</v>
      </c>
      <c r="K22" s="14" t="s">
        <v>178</v>
      </c>
      <c r="L22" s="142">
        <v>200</v>
      </c>
      <c r="M22" s="14" t="s">
        <v>74</v>
      </c>
      <c r="N22" s="14">
        <v>200</v>
      </c>
      <c r="O22" s="14" t="s">
        <v>178</v>
      </c>
      <c r="P22" s="14">
        <v>200</v>
      </c>
      <c r="Q22" s="82" t="s">
        <v>131</v>
      </c>
      <c r="R22" s="142">
        <v>200</v>
      </c>
      <c r="S22" s="14" t="s">
        <v>76</v>
      </c>
      <c r="T22" s="14">
        <v>200</v>
      </c>
      <c r="U22" s="177"/>
      <c r="V22" s="178"/>
    </row>
    <row r="23" spans="1:22" s="126" customFormat="1" ht="12" customHeight="1">
      <c r="A23" s="14" t="s">
        <v>44</v>
      </c>
      <c r="B23" s="14">
        <v>100</v>
      </c>
      <c r="C23" s="47" t="s">
        <v>44</v>
      </c>
      <c r="D23" s="180">
        <v>50</v>
      </c>
      <c r="E23" s="8" t="s">
        <v>44</v>
      </c>
      <c r="F23" s="8">
        <v>50</v>
      </c>
      <c r="G23" s="191" t="s">
        <v>171</v>
      </c>
      <c r="H23" s="192">
        <v>50</v>
      </c>
      <c r="I23" s="188" t="s">
        <v>346</v>
      </c>
      <c r="J23" s="189">
        <v>50</v>
      </c>
      <c r="K23" s="14" t="s">
        <v>44</v>
      </c>
      <c r="L23" s="14">
        <v>50</v>
      </c>
      <c r="M23" s="8" t="s">
        <v>44</v>
      </c>
      <c r="N23" s="8">
        <v>50</v>
      </c>
      <c r="O23" s="47" t="s">
        <v>44</v>
      </c>
      <c r="P23" s="180">
        <v>50</v>
      </c>
      <c r="Q23" s="14" t="s">
        <v>44</v>
      </c>
      <c r="R23" s="180">
        <v>50</v>
      </c>
      <c r="S23" s="14" t="s">
        <v>81</v>
      </c>
      <c r="T23" s="14">
        <v>70</v>
      </c>
      <c r="U23" s="177"/>
      <c r="V23" s="178"/>
    </row>
    <row r="24" spans="1:22" s="124" customFormat="1" ht="12" customHeight="1">
      <c r="A24" s="20" t="s">
        <v>21</v>
      </c>
      <c r="B24" s="14"/>
      <c r="C24" s="20" t="s">
        <v>21</v>
      </c>
      <c r="D24" s="142"/>
      <c r="E24" s="20" t="s">
        <v>21</v>
      </c>
      <c r="F24" s="14"/>
      <c r="G24" s="20" t="s">
        <v>21</v>
      </c>
      <c r="H24" s="14"/>
      <c r="I24" s="20" t="s">
        <v>21</v>
      </c>
      <c r="J24" s="14"/>
      <c r="K24" s="20" t="s">
        <v>21</v>
      </c>
      <c r="L24" s="14"/>
      <c r="M24" s="20" t="s">
        <v>21</v>
      </c>
      <c r="N24" s="14"/>
      <c r="O24" s="20" t="s">
        <v>21</v>
      </c>
      <c r="P24" s="14"/>
      <c r="Q24" s="20" t="s">
        <v>21</v>
      </c>
      <c r="R24" s="14"/>
      <c r="S24" s="20" t="s">
        <v>21</v>
      </c>
      <c r="T24" s="14"/>
      <c r="U24" s="177"/>
      <c r="V24" s="177"/>
    </row>
    <row r="25" spans="1:22" s="124" customFormat="1" ht="12" customHeight="1">
      <c r="A25" s="14" t="s">
        <v>47</v>
      </c>
      <c r="B25" s="14">
        <v>120</v>
      </c>
      <c r="C25" s="82" t="s">
        <v>95</v>
      </c>
      <c r="D25" s="142">
        <v>120</v>
      </c>
      <c r="E25" s="14" t="s">
        <v>105</v>
      </c>
      <c r="F25" s="14">
        <v>120</v>
      </c>
      <c r="G25" s="14" t="s">
        <v>111</v>
      </c>
      <c r="H25" s="14">
        <v>120</v>
      </c>
      <c r="I25" s="14" t="s">
        <v>77</v>
      </c>
      <c r="J25" s="14">
        <v>120</v>
      </c>
      <c r="K25" s="14" t="s">
        <v>147</v>
      </c>
      <c r="L25" s="14">
        <v>100</v>
      </c>
      <c r="M25" s="14" t="s">
        <v>276</v>
      </c>
      <c r="N25" s="14">
        <v>100</v>
      </c>
      <c r="O25" s="14" t="s">
        <v>289</v>
      </c>
      <c r="P25" s="14">
        <v>100</v>
      </c>
      <c r="Q25" s="14" t="s">
        <v>79</v>
      </c>
      <c r="R25" s="14">
        <v>120</v>
      </c>
      <c r="S25" s="14" t="s">
        <v>73</v>
      </c>
      <c r="T25" s="14">
        <v>120</v>
      </c>
      <c r="U25" s="181"/>
      <c r="V25" s="177"/>
    </row>
    <row r="26" spans="1:22" s="124" customFormat="1" ht="12" customHeight="1">
      <c r="A26" s="14" t="s">
        <v>48</v>
      </c>
      <c r="B26" s="14">
        <v>130</v>
      </c>
      <c r="C26" s="14" t="s">
        <v>320</v>
      </c>
      <c r="D26" s="142">
        <v>200</v>
      </c>
      <c r="E26" s="14" t="s">
        <v>43</v>
      </c>
      <c r="F26" s="14">
        <v>100</v>
      </c>
      <c r="G26" s="14" t="s">
        <v>56</v>
      </c>
      <c r="H26" s="14">
        <v>100</v>
      </c>
      <c r="I26" s="14" t="s">
        <v>34</v>
      </c>
      <c r="J26" s="14">
        <v>100</v>
      </c>
      <c r="K26" s="14" t="s">
        <v>326</v>
      </c>
      <c r="L26" s="14">
        <v>150</v>
      </c>
      <c r="M26" s="14" t="s">
        <v>141</v>
      </c>
      <c r="N26" s="14">
        <v>120</v>
      </c>
      <c r="O26" s="14" t="s">
        <v>121</v>
      </c>
      <c r="P26" s="14">
        <v>100</v>
      </c>
      <c r="Q26" s="14" t="s">
        <v>334</v>
      </c>
      <c r="R26" s="14">
        <v>100</v>
      </c>
      <c r="S26" s="14" t="s">
        <v>126</v>
      </c>
      <c r="T26" s="14">
        <v>250</v>
      </c>
      <c r="U26" s="181"/>
      <c r="V26" s="177"/>
    </row>
    <row r="27" spans="1:22" ht="12.75">
      <c r="A27" s="14" t="s">
        <v>86</v>
      </c>
      <c r="B27" s="14">
        <v>180</v>
      </c>
      <c r="C27" s="14" t="s">
        <v>101</v>
      </c>
      <c r="D27" s="142">
        <v>120</v>
      </c>
      <c r="E27" s="8" t="s">
        <v>71</v>
      </c>
      <c r="F27" s="8">
        <v>200</v>
      </c>
      <c r="G27" s="14" t="s">
        <v>32</v>
      </c>
      <c r="H27" s="14">
        <v>180</v>
      </c>
      <c r="I27" s="14" t="s">
        <v>324</v>
      </c>
      <c r="J27" s="14">
        <v>200</v>
      </c>
      <c r="K27" s="14" t="s">
        <v>327</v>
      </c>
      <c r="L27" s="14">
        <v>180</v>
      </c>
      <c r="M27" s="14" t="s">
        <v>329</v>
      </c>
      <c r="N27" s="14">
        <v>180</v>
      </c>
      <c r="O27" s="14" t="s">
        <v>143</v>
      </c>
      <c r="P27" s="14">
        <v>200</v>
      </c>
      <c r="Q27" s="14" t="s">
        <v>331</v>
      </c>
      <c r="R27" s="14">
        <v>250</v>
      </c>
      <c r="S27" s="14" t="s">
        <v>116</v>
      </c>
      <c r="T27" s="14">
        <v>200</v>
      </c>
      <c r="U27" s="182"/>
      <c r="V27" s="181"/>
    </row>
    <row r="28" spans="1:22" ht="12.75">
      <c r="A28" s="14" t="s">
        <v>88</v>
      </c>
      <c r="B28" s="14">
        <v>200</v>
      </c>
      <c r="C28" s="14" t="s">
        <v>102</v>
      </c>
      <c r="D28" s="142">
        <v>200</v>
      </c>
      <c r="E28" s="14" t="s">
        <v>28</v>
      </c>
      <c r="F28" s="14">
        <v>40</v>
      </c>
      <c r="G28" s="14" t="s">
        <v>57</v>
      </c>
      <c r="H28" s="14">
        <v>200</v>
      </c>
      <c r="I28" s="14" t="s">
        <v>25</v>
      </c>
      <c r="J28" s="14">
        <v>200</v>
      </c>
      <c r="K28" s="8" t="s">
        <v>44</v>
      </c>
      <c r="L28" s="8">
        <v>50</v>
      </c>
      <c r="M28" s="14" t="s">
        <v>25</v>
      </c>
      <c r="N28" s="14">
        <v>200</v>
      </c>
      <c r="O28" s="14" t="s">
        <v>116</v>
      </c>
      <c r="P28" s="18">
        <v>200</v>
      </c>
      <c r="Q28" s="14" t="s">
        <v>25</v>
      </c>
      <c r="R28" s="14">
        <v>200</v>
      </c>
      <c r="S28" s="14" t="s">
        <v>19</v>
      </c>
      <c r="T28" s="183">
        <v>50</v>
      </c>
      <c r="U28" s="181"/>
      <c r="V28" s="181"/>
    </row>
    <row r="29" spans="1:22" ht="12.75">
      <c r="A29" s="14"/>
      <c r="B29" s="14"/>
      <c r="C29" s="14" t="s">
        <v>19</v>
      </c>
      <c r="D29" s="142">
        <v>50</v>
      </c>
      <c r="E29" s="14" t="s">
        <v>104</v>
      </c>
      <c r="F29" s="14">
        <v>200</v>
      </c>
      <c r="G29" s="14" t="s">
        <v>44</v>
      </c>
      <c r="H29" s="93">
        <v>100</v>
      </c>
      <c r="I29" s="14" t="s">
        <v>16</v>
      </c>
      <c r="J29" s="14">
        <v>100</v>
      </c>
      <c r="K29" s="14" t="s">
        <v>116</v>
      </c>
      <c r="L29" s="14">
        <v>200</v>
      </c>
      <c r="M29" s="8" t="s">
        <v>44</v>
      </c>
      <c r="N29" s="8">
        <v>50</v>
      </c>
      <c r="O29" s="47" t="s">
        <v>44</v>
      </c>
      <c r="P29" s="180">
        <v>50</v>
      </c>
      <c r="Q29" s="14" t="s">
        <v>44</v>
      </c>
      <c r="R29" s="180">
        <v>50</v>
      </c>
      <c r="S29" s="197"/>
      <c r="T29" s="196"/>
      <c r="U29" s="181"/>
      <c r="V29" s="181"/>
    </row>
    <row r="30" spans="1:29" ht="12.75">
      <c r="A30" s="14" t="s">
        <v>19</v>
      </c>
      <c r="B30" s="14">
        <v>50</v>
      </c>
      <c r="C30" s="195"/>
      <c r="D30" s="194"/>
      <c r="E30" s="14" t="s">
        <v>44</v>
      </c>
      <c r="F30" s="180">
        <v>50</v>
      </c>
      <c r="G30" s="14" t="s">
        <v>19</v>
      </c>
      <c r="H30" s="14">
        <v>50</v>
      </c>
      <c r="I30" s="14" t="s">
        <v>19</v>
      </c>
      <c r="J30" s="14">
        <v>50</v>
      </c>
      <c r="K30" s="14" t="s">
        <v>19</v>
      </c>
      <c r="L30" s="18">
        <v>50</v>
      </c>
      <c r="M30" s="14" t="s">
        <v>28</v>
      </c>
      <c r="N30" s="14">
        <v>40</v>
      </c>
      <c r="O30" s="14" t="s">
        <v>19</v>
      </c>
      <c r="P30" s="14">
        <v>50</v>
      </c>
      <c r="Q30" s="14" t="s">
        <v>19</v>
      </c>
      <c r="R30" s="14">
        <v>50</v>
      </c>
      <c r="S30" s="198"/>
      <c r="T30" s="198"/>
      <c r="U30" s="181"/>
      <c r="V30" s="182"/>
      <c r="W30" s="123"/>
      <c r="X30" s="123"/>
      <c r="Y30" s="123"/>
      <c r="Z30" s="123"/>
      <c r="AA30" s="123"/>
      <c r="AB30" s="123"/>
      <c r="AC30" s="123"/>
    </row>
    <row r="31" spans="1:22" ht="12.75">
      <c r="A31" s="196"/>
      <c r="B31" s="196"/>
      <c r="C31" s="196"/>
      <c r="D31" s="196"/>
      <c r="E31" s="14" t="s">
        <v>19</v>
      </c>
      <c r="F31" s="14">
        <v>50</v>
      </c>
      <c r="G31" s="197"/>
      <c r="H31" s="197"/>
      <c r="I31" s="197"/>
      <c r="J31" s="197"/>
      <c r="K31" s="197"/>
      <c r="L31" s="199"/>
      <c r="M31" s="14" t="s">
        <v>19</v>
      </c>
      <c r="N31" s="14">
        <v>50</v>
      </c>
      <c r="O31" s="197"/>
      <c r="P31" s="196"/>
      <c r="Q31" s="196"/>
      <c r="R31" s="196"/>
      <c r="S31" s="196"/>
      <c r="T31" s="196"/>
      <c r="U31" s="181"/>
      <c r="V31" s="181"/>
    </row>
    <row r="32" spans="11:21" ht="12.75">
      <c r="K32" s="184"/>
      <c r="L32" s="185"/>
      <c r="M32" s="184"/>
      <c r="N32" s="184"/>
      <c r="O32" s="184"/>
      <c r="P32" s="184"/>
      <c r="Q32" s="184"/>
      <c r="R32" s="184"/>
      <c r="S32" s="184"/>
      <c r="T32" s="184"/>
      <c r="U32" s="181"/>
    </row>
    <row r="33" spans="11:21" ht="12.75">
      <c r="K33" s="184"/>
      <c r="L33" s="185"/>
      <c r="M33" s="184"/>
      <c r="N33" s="184"/>
      <c r="O33" s="184"/>
      <c r="P33" s="184"/>
      <c r="Q33" s="184"/>
      <c r="R33" s="184"/>
      <c r="S33" s="184"/>
      <c r="T33" s="184"/>
      <c r="U33" s="181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8.28125" style="0" customWidth="1"/>
    <col min="2" max="2" width="8.00390625" style="0" customWidth="1"/>
    <col min="3" max="3" width="7.28125" style="0" customWidth="1"/>
    <col min="4" max="4" width="6.00390625" style="0" customWidth="1"/>
    <col min="5" max="5" width="7.57421875" style="0" customWidth="1"/>
    <col min="6" max="6" width="6.00390625" style="0" customWidth="1"/>
    <col min="7" max="7" width="5.57421875" style="0" customWidth="1"/>
    <col min="8" max="8" width="6.7109375" style="0" customWidth="1"/>
    <col min="9" max="9" width="6.00390625" style="0" customWidth="1"/>
    <col min="10" max="10" width="7.00390625" style="0" customWidth="1"/>
    <col min="11" max="11" width="5.8515625" style="0" customWidth="1"/>
    <col min="12" max="12" width="6.8515625" style="0" customWidth="1"/>
    <col min="13" max="13" width="6.28125" style="0" customWidth="1"/>
    <col min="14" max="14" width="25.7109375" style="0" customWidth="1"/>
    <col min="15" max="15" width="6.57421875" style="0" customWidth="1"/>
  </cols>
  <sheetData>
    <row r="1" ht="11.25" customHeight="1">
      <c r="A1" s="6" t="s">
        <v>174</v>
      </c>
    </row>
    <row r="2" spans="1:13" ht="12.75">
      <c r="A2" s="133" t="s">
        <v>173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18</v>
      </c>
      <c r="G2" s="59" t="s">
        <v>9</v>
      </c>
      <c r="H2" s="59" t="s">
        <v>11</v>
      </c>
      <c r="I2" s="59" t="s">
        <v>314</v>
      </c>
      <c r="J2" s="59" t="s">
        <v>149</v>
      </c>
      <c r="K2" s="59" t="s">
        <v>6</v>
      </c>
      <c r="L2" s="59" t="s">
        <v>7</v>
      </c>
      <c r="M2" s="59" t="s">
        <v>8</v>
      </c>
    </row>
    <row r="3" spans="1:13" ht="12.75">
      <c r="A3" s="4" t="s">
        <v>150</v>
      </c>
      <c r="B3" s="143">
        <v>2924.03</v>
      </c>
      <c r="C3" s="118">
        <v>105.29</v>
      </c>
      <c r="D3" s="118">
        <v>94.09</v>
      </c>
      <c r="E3" s="118">
        <v>386.75</v>
      </c>
      <c r="F3" s="118">
        <v>1.02</v>
      </c>
      <c r="G3" s="118">
        <v>1.94</v>
      </c>
      <c r="H3" s="118">
        <v>77.28</v>
      </c>
      <c r="I3" s="118">
        <v>9.85</v>
      </c>
      <c r="J3" s="143">
        <v>1086.61</v>
      </c>
      <c r="K3" s="118">
        <v>384.06</v>
      </c>
      <c r="L3" s="118">
        <v>1932.65</v>
      </c>
      <c r="M3" s="118">
        <v>23.52</v>
      </c>
    </row>
    <row r="4" spans="1:13" ht="12.75">
      <c r="A4" s="4" t="s">
        <v>151</v>
      </c>
      <c r="B4" s="118">
        <v>2818.31</v>
      </c>
      <c r="C4" s="143">
        <v>94.17</v>
      </c>
      <c r="D4" s="118">
        <v>83.38</v>
      </c>
      <c r="E4" s="118">
        <v>332.73</v>
      </c>
      <c r="F4" s="143">
        <v>1.17</v>
      </c>
      <c r="G4" s="118">
        <v>1.33</v>
      </c>
      <c r="H4" s="118">
        <v>93.83</v>
      </c>
      <c r="I4" s="118">
        <v>16.12</v>
      </c>
      <c r="J4" s="143">
        <v>1137.9</v>
      </c>
      <c r="K4" s="118">
        <v>464.83</v>
      </c>
      <c r="L4" s="143">
        <v>1910.98</v>
      </c>
      <c r="M4" s="118">
        <v>25.51</v>
      </c>
    </row>
    <row r="5" spans="1:13" ht="12.75">
      <c r="A5" s="4" t="s">
        <v>152</v>
      </c>
      <c r="B5" s="49">
        <v>2906.81</v>
      </c>
      <c r="C5" s="143">
        <v>99.01</v>
      </c>
      <c r="D5" s="118">
        <v>94.6</v>
      </c>
      <c r="E5" s="49">
        <v>408.8</v>
      </c>
      <c r="F5" s="49">
        <v>1.22</v>
      </c>
      <c r="G5" s="49">
        <v>1.46</v>
      </c>
      <c r="H5" s="136">
        <v>86.7</v>
      </c>
      <c r="I5" s="131">
        <v>13.29</v>
      </c>
      <c r="J5" s="49">
        <v>1393.97</v>
      </c>
      <c r="K5" s="49">
        <v>437.69</v>
      </c>
      <c r="L5" s="49">
        <v>1863.61</v>
      </c>
      <c r="M5" s="49">
        <v>23.48</v>
      </c>
    </row>
    <row r="6" spans="1:13" ht="12.75">
      <c r="A6" s="4" t="s">
        <v>153</v>
      </c>
      <c r="B6" s="49">
        <v>2270.54</v>
      </c>
      <c r="C6" s="49">
        <v>98.94</v>
      </c>
      <c r="D6" s="49">
        <v>82.62</v>
      </c>
      <c r="E6" s="49">
        <v>385.76</v>
      </c>
      <c r="F6" s="49">
        <v>1.78</v>
      </c>
      <c r="G6" s="49">
        <v>1.48</v>
      </c>
      <c r="H6" s="49">
        <v>76.7</v>
      </c>
      <c r="I6" s="49">
        <v>11.19</v>
      </c>
      <c r="J6" s="49">
        <v>1212.27</v>
      </c>
      <c r="K6" s="49">
        <v>363.12</v>
      </c>
      <c r="L6" s="49">
        <v>1837.45</v>
      </c>
      <c r="M6" s="49">
        <v>25.57</v>
      </c>
    </row>
    <row r="7" spans="1:13" ht="12.75">
      <c r="A7" s="4" t="s">
        <v>154</v>
      </c>
      <c r="B7" s="118">
        <v>3085.77</v>
      </c>
      <c r="C7" s="118">
        <v>91.44</v>
      </c>
      <c r="D7" s="118">
        <v>81.25</v>
      </c>
      <c r="E7" s="118">
        <v>347.41</v>
      </c>
      <c r="F7" s="118">
        <v>1.49</v>
      </c>
      <c r="G7" s="118">
        <v>1.23</v>
      </c>
      <c r="H7" s="143">
        <v>69.29</v>
      </c>
      <c r="I7" s="118">
        <v>12.08</v>
      </c>
      <c r="J7" s="143">
        <v>1356.22</v>
      </c>
      <c r="K7" s="118">
        <v>302.97</v>
      </c>
      <c r="L7" s="118">
        <v>2028.29</v>
      </c>
      <c r="M7" s="118">
        <v>28.9</v>
      </c>
    </row>
    <row r="8" spans="1:13" ht="12.75">
      <c r="A8" s="4" t="s">
        <v>155</v>
      </c>
      <c r="B8" s="49">
        <v>2803.55</v>
      </c>
      <c r="C8" s="49">
        <v>90.41</v>
      </c>
      <c r="D8" s="49">
        <v>91.7</v>
      </c>
      <c r="E8" s="49">
        <v>376.85</v>
      </c>
      <c r="F8" s="49">
        <v>1.24</v>
      </c>
      <c r="G8" s="49">
        <v>1.63</v>
      </c>
      <c r="H8" s="49">
        <v>74.99</v>
      </c>
      <c r="I8" s="49">
        <v>13.81</v>
      </c>
      <c r="J8" s="49">
        <v>1304.47</v>
      </c>
      <c r="K8" s="49">
        <v>338.82</v>
      </c>
      <c r="L8" s="137">
        <v>1882.27</v>
      </c>
      <c r="M8" s="49">
        <v>24.97</v>
      </c>
    </row>
    <row r="9" spans="1:13" ht="12.75">
      <c r="A9" s="4" t="s">
        <v>156</v>
      </c>
      <c r="B9" s="49">
        <v>2724.43</v>
      </c>
      <c r="C9" s="49">
        <v>98.44</v>
      </c>
      <c r="D9" s="49">
        <v>95.61</v>
      </c>
      <c r="E9" s="49">
        <v>405.38</v>
      </c>
      <c r="F9" s="49">
        <v>1.26</v>
      </c>
      <c r="G9" s="49">
        <v>1.32</v>
      </c>
      <c r="H9" s="49">
        <v>66.69</v>
      </c>
      <c r="I9" s="49">
        <v>11.68</v>
      </c>
      <c r="J9" s="49">
        <v>1290.93</v>
      </c>
      <c r="K9" s="49">
        <v>429.68</v>
      </c>
      <c r="L9" s="49">
        <v>1815.95</v>
      </c>
      <c r="M9" s="82">
        <v>24.08</v>
      </c>
    </row>
    <row r="10" spans="1:13" ht="12.75">
      <c r="A10" s="4" t="s">
        <v>157</v>
      </c>
      <c r="B10" s="49">
        <v>2697.73</v>
      </c>
      <c r="C10" s="49">
        <v>91.16</v>
      </c>
      <c r="D10" s="49">
        <v>86.95</v>
      </c>
      <c r="E10" s="49">
        <v>377.75</v>
      </c>
      <c r="F10" s="49">
        <v>0.85</v>
      </c>
      <c r="G10" s="49">
        <v>1.81</v>
      </c>
      <c r="H10" s="49">
        <v>91.2</v>
      </c>
      <c r="I10" s="49">
        <v>11.47</v>
      </c>
      <c r="J10" s="49">
        <v>1242.27</v>
      </c>
      <c r="K10" s="49">
        <v>357.83</v>
      </c>
      <c r="L10" s="49">
        <v>1736.78</v>
      </c>
      <c r="M10" s="82">
        <v>20.95</v>
      </c>
    </row>
    <row r="11" spans="1:13" ht="12.75">
      <c r="A11" s="4" t="s">
        <v>158</v>
      </c>
      <c r="B11" s="49">
        <v>2834.9</v>
      </c>
      <c r="C11" s="49">
        <v>99.45</v>
      </c>
      <c r="D11" s="49">
        <v>97.7</v>
      </c>
      <c r="E11" s="49">
        <v>388.74</v>
      </c>
      <c r="F11" s="49">
        <v>1.73</v>
      </c>
      <c r="G11" s="49">
        <v>1.46</v>
      </c>
      <c r="H11" s="49">
        <v>88.99</v>
      </c>
      <c r="I11" s="49">
        <v>14.23</v>
      </c>
      <c r="J11" s="49">
        <v>1320.36</v>
      </c>
      <c r="K11" s="49">
        <v>355.89</v>
      </c>
      <c r="L11" s="49">
        <v>1802.35</v>
      </c>
      <c r="M11" s="82">
        <v>25.21</v>
      </c>
    </row>
    <row r="12" spans="1:13" ht="12.75">
      <c r="A12" s="4" t="s">
        <v>159</v>
      </c>
      <c r="B12" s="82">
        <v>2730.2</v>
      </c>
      <c r="C12" s="49">
        <v>86.09</v>
      </c>
      <c r="D12" s="49">
        <v>93.66</v>
      </c>
      <c r="E12" s="49">
        <v>355.47</v>
      </c>
      <c r="F12" s="82">
        <v>1.2</v>
      </c>
      <c r="G12" s="49">
        <v>1.3</v>
      </c>
      <c r="H12" s="49">
        <v>73.11</v>
      </c>
      <c r="I12" s="49">
        <v>11.08</v>
      </c>
      <c r="J12" s="49">
        <v>1314.58</v>
      </c>
      <c r="K12" s="49">
        <v>380.41</v>
      </c>
      <c r="L12" s="49">
        <v>1754.83</v>
      </c>
      <c r="M12" s="49">
        <v>20.51</v>
      </c>
    </row>
    <row r="13" spans="1:13" s="6" customFormat="1" ht="12.75">
      <c r="A13" s="3" t="s">
        <v>148</v>
      </c>
      <c r="B13" s="59">
        <f>(B3+B4+B5+B6+B7+B8+B9+B10+B11+B12)/10</f>
        <v>2779.627</v>
      </c>
      <c r="C13" s="59">
        <f aca="true" t="shared" si="0" ref="C13:L13">(C3+C4+C5+C6+C7+C8+C9+C10+C11+C12)/10</f>
        <v>95.44000000000001</v>
      </c>
      <c r="D13" s="59">
        <f t="shared" si="0"/>
        <v>90.156</v>
      </c>
      <c r="E13" s="59">
        <f t="shared" si="0"/>
        <v>376.564</v>
      </c>
      <c r="F13" s="59">
        <f t="shared" si="0"/>
        <v>1.296</v>
      </c>
      <c r="G13" s="59">
        <f t="shared" si="0"/>
        <v>1.496</v>
      </c>
      <c r="H13" s="59">
        <f t="shared" si="0"/>
        <v>79.87800000000001</v>
      </c>
      <c r="I13" s="59">
        <f t="shared" si="0"/>
        <v>12.479999999999999</v>
      </c>
      <c r="J13" s="59">
        <f t="shared" si="0"/>
        <v>1265.958</v>
      </c>
      <c r="K13" s="59">
        <f t="shared" si="0"/>
        <v>381.5299999999999</v>
      </c>
      <c r="L13" s="59">
        <f t="shared" si="0"/>
        <v>1856.5160000000003</v>
      </c>
      <c r="M13" s="59">
        <f>(M3+M4+M5+M6+M7+M8+M9+M10+M11+M12)/10</f>
        <v>24.270000000000003</v>
      </c>
    </row>
    <row r="14" spans="1:13" ht="12.75">
      <c r="A14" s="4" t="s">
        <v>309</v>
      </c>
      <c r="B14" s="118">
        <v>2799.16</v>
      </c>
      <c r="C14" s="118">
        <v>89.19</v>
      </c>
      <c r="D14" s="118">
        <v>93.1</v>
      </c>
      <c r="E14" s="118">
        <v>390.26</v>
      </c>
      <c r="F14" s="118">
        <v>1.57</v>
      </c>
      <c r="G14" s="118">
        <v>1.51</v>
      </c>
      <c r="H14" s="143">
        <v>90.8</v>
      </c>
      <c r="I14" s="118">
        <v>13.8</v>
      </c>
      <c r="J14" s="118">
        <v>1255.2</v>
      </c>
      <c r="K14" s="118">
        <v>388.07</v>
      </c>
      <c r="L14" s="118">
        <v>1800.04</v>
      </c>
      <c r="M14" s="143">
        <v>22.59</v>
      </c>
    </row>
    <row r="15" spans="1:13" ht="12.75">
      <c r="A15" s="4" t="s">
        <v>310</v>
      </c>
      <c r="B15" s="118">
        <v>2927.16</v>
      </c>
      <c r="C15" s="118">
        <v>90.93</v>
      </c>
      <c r="D15" s="118">
        <v>91.23</v>
      </c>
      <c r="E15" s="143">
        <v>387.28</v>
      </c>
      <c r="F15" s="143">
        <v>2.15</v>
      </c>
      <c r="G15" s="118">
        <v>1.53</v>
      </c>
      <c r="H15" s="143">
        <v>103.03</v>
      </c>
      <c r="I15" s="118">
        <v>13.22</v>
      </c>
      <c r="J15" s="143">
        <v>1250.9</v>
      </c>
      <c r="K15" s="118">
        <v>367.07</v>
      </c>
      <c r="L15" s="143">
        <v>1853.24</v>
      </c>
      <c r="M15" s="118">
        <v>23.86</v>
      </c>
    </row>
    <row r="16" spans="1:13" ht="12.75">
      <c r="A16" s="4" t="s">
        <v>311</v>
      </c>
      <c r="B16" s="49">
        <v>2906.43</v>
      </c>
      <c r="C16" s="49">
        <v>94.14</v>
      </c>
      <c r="D16" s="49">
        <v>96.35</v>
      </c>
      <c r="E16" s="143">
        <v>388.05</v>
      </c>
      <c r="F16" s="49">
        <v>0.91</v>
      </c>
      <c r="G16" s="49">
        <v>1.42</v>
      </c>
      <c r="H16" s="136">
        <v>69.13</v>
      </c>
      <c r="I16" s="131">
        <v>12.3</v>
      </c>
      <c r="J16" s="49">
        <v>1379.56</v>
      </c>
      <c r="K16" s="49">
        <v>359.09</v>
      </c>
      <c r="L16" s="49">
        <v>1998.72</v>
      </c>
      <c r="M16" s="49">
        <v>22.69</v>
      </c>
    </row>
    <row r="17" spans="1:13" ht="12.75">
      <c r="A17" s="4" t="s">
        <v>312</v>
      </c>
      <c r="B17" s="49">
        <v>2826.73</v>
      </c>
      <c r="C17" s="49">
        <v>89.93</v>
      </c>
      <c r="D17" s="49">
        <v>96.73</v>
      </c>
      <c r="E17" s="49">
        <v>389.83</v>
      </c>
      <c r="F17" s="49">
        <v>0.9</v>
      </c>
      <c r="G17" s="49">
        <v>1.25</v>
      </c>
      <c r="H17" s="49">
        <v>73.01</v>
      </c>
      <c r="I17" s="49">
        <v>12.61</v>
      </c>
      <c r="J17" s="49">
        <v>1298.35</v>
      </c>
      <c r="K17" s="49">
        <v>385.03</v>
      </c>
      <c r="L17" s="49">
        <v>1326.39</v>
      </c>
      <c r="M17" s="49">
        <v>21.82</v>
      </c>
    </row>
    <row r="18" spans="1:13" s="6" customFormat="1" ht="12.75">
      <c r="A18" s="3" t="s">
        <v>148</v>
      </c>
      <c r="B18" s="50">
        <f>SUM(B14:B17)/4</f>
        <v>2864.87</v>
      </c>
      <c r="C18" s="50">
        <f aca="true" t="shared" si="1" ref="C18:M18">SUM(C14:C17)/4</f>
        <v>91.0475</v>
      </c>
      <c r="D18" s="50">
        <f t="shared" si="1"/>
        <v>94.35249999999999</v>
      </c>
      <c r="E18" s="50">
        <f t="shared" si="1"/>
        <v>388.85499999999996</v>
      </c>
      <c r="F18" s="50">
        <f t="shared" si="1"/>
        <v>1.3825</v>
      </c>
      <c r="G18" s="50">
        <f t="shared" si="1"/>
        <v>1.4275</v>
      </c>
      <c r="H18" s="50">
        <f t="shared" si="1"/>
        <v>83.99249999999999</v>
      </c>
      <c r="I18" s="50">
        <f t="shared" si="1"/>
        <v>12.982500000000002</v>
      </c>
      <c r="J18" s="50">
        <f t="shared" si="1"/>
        <v>1296.0025</v>
      </c>
      <c r="K18" s="50">
        <f t="shared" si="1"/>
        <v>374.815</v>
      </c>
      <c r="L18" s="50">
        <f t="shared" si="1"/>
        <v>1744.5975</v>
      </c>
      <c r="M18" s="50">
        <f t="shared" si="1"/>
        <v>22.740000000000002</v>
      </c>
    </row>
    <row r="19" spans="1:13" s="132" customFormat="1" ht="11.25">
      <c r="A19" s="67" t="s">
        <v>172</v>
      </c>
      <c r="B19" s="164">
        <f>(B13+B18)/2</f>
        <v>2822.2484999999997</v>
      </c>
      <c r="C19" s="164">
        <f aca="true" t="shared" si="2" ref="C19:M19">(C13+C18)/2</f>
        <v>93.24375</v>
      </c>
      <c r="D19" s="164">
        <f t="shared" si="2"/>
        <v>92.25425</v>
      </c>
      <c r="E19" s="164">
        <f t="shared" si="2"/>
        <v>382.7095</v>
      </c>
      <c r="F19" s="164">
        <f t="shared" si="2"/>
        <v>1.33925</v>
      </c>
      <c r="G19" s="164">
        <f t="shared" si="2"/>
        <v>1.4617499999999999</v>
      </c>
      <c r="H19" s="164">
        <f t="shared" si="2"/>
        <v>81.93525</v>
      </c>
      <c r="I19" s="164">
        <f t="shared" si="2"/>
        <v>12.73125</v>
      </c>
      <c r="J19" s="164">
        <f t="shared" si="2"/>
        <v>1280.98025</v>
      </c>
      <c r="K19" s="164">
        <f t="shared" si="2"/>
        <v>378.17249999999996</v>
      </c>
      <c r="L19" s="164">
        <f t="shared" si="2"/>
        <v>1800.5567500000002</v>
      </c>
      <c r="M19" s="164">
        <f t="shared" si="2"/>
        <v>23.505000000000003</v>
      </c>
    </row>
    <row r="20" spans="1:22" ht="12.75">
      <c r="A20" s="25"/>
      <c r="B20" s="22"/>
      <c r="C20" s="22"/>
      <c r="D20" s="22"/>
      <c r="E20" s="22"/>
      <c r="F20" s="27"/>
      <c r="G20" s="27"/>
      <c r="H20" s="22"/>
      <c r="I20" s="22"/>
      <c r="J20" s="28"/>
      <c r="K20" s="28"/>
      <c r="L20" s="22"/>
      <c r="M20" s="22"/>
      <c r="N20" s="19"/>
      <c r="O20" s="19"/>
      <c r="P20" s="19"/>
      <c r="Q20" s="19"/>
      <c r="R20" s="19"/>
      <c r="S20" s="19"/>
      <c r="T20" s="19"/>
      <c r="U20" s="19"/>
      <c r="V20" s="19"/>
    </row>
    <row r="21" spans="2:12" ht="12.75">
      <c r="B21" s="29"/>
      <c r="C21" s="19"/>
      <c r="D21" s="19"/>
      <c r="E21" s="19"/>
      <c r="K21" s="19"/>
      <c r="L21" s="19"/>
    </row>
    <row r="22" spans="2:4" ht="12.75">
      <c r="B22" s="19"/>
      <c r="C22" s="23"/>
      <c r="D22" s="26"/>
    </row>
    <row r="23" spans="2:4" ht="12.75">
      <c r="B23" s="19"/>
      <c r="C23" s="23"/>
      <c r="D23" s="23"/>
    </row>
    <row r="24" ht="12.75">
      <c r="D24" s="19"/>
    </row>
  </sheetData>
  <sheetProtection/>
  <printOptions/>
  <pageMargins left="1.574803149606299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8515625" style="0" customWidth="1"/>
    <col min="2" max="2" width="5.28125" style="0" customWidth="1"/>
    <col min="3" max="3" width="7.28125" style="0" customWidth="1"/>
    <col min="4" max="4" width="7.421875" style="0" customWidth="1"/>
    <col min="5" max="5" width="6.8515625" style="0" customWidth="1"/>
    <col min="6" max="6" width="7.421875" style="0" customWidth="1"/>
    <col min="7" max="8" width="5.421875" style="0" customWidth="1"/>
    <col min="9" max="9" width="6.421875" style="0" customWidth="1"/>
    <col min="10" max="10" width="6.00390625" style="0" customWidth="1"/>
    <col min="11" max="11" width="5.7109375" style="0" customWidth="1"/>
    <col min="12" max="12" width="5.421875" style="0" customWidth="1"/>
    <col min="13" max="13" width="5.7109375" style="0" customWidth="1"/>
    <col min="14" max="14" width="4.7109375" style="0" customWidth="1"/>
    <col min="15" max="15" width="6.8515625" style="0" customWidth="1"/>
  </cols>
  <sheetData>
    <row r="1" spans="1:15" ht="12.75">
      <c r="A1" s="7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4.25" customHeight="1">
      <c r="A2" s="7" t="s">
        <v>382</v>
      </c>
      <c r="B2" s="5"/>
      <c r="C2" s="3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106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10</v>
      </c>
      <c r="I4" s="3" t="s">
        <v>11</v>
      </c>
      <c r="J4" s="3" t="s">
        <v>314</v>
      </c>
      <c r="K4" s="3" t="s">
        <v>96</v>
      </c>
      <c r="L4" s="3" t="s">
        <v>97</v>
      </c>
      <c r="M4" s="3" t="s">
        <v>98</v>
      </c>
      <c r="N4" s="3" t="s">
        <v>8</v>
      </c>
      <c r="O4" s="40" t="s">
        <v>200</v>
      </c>
      <c r="P4" s="1"/>
      <c r="Q4" s="1"/>
    </row>
    <row r="5" spans="1:17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  <c r="P5" s="1"/>
      <c r="Q5" s="1"/>
    </row>
    <row r="6" spans="1:17" ht="12.75" customHeight="1">
      <c r="A6" s="4" t="s">
        <v>359</v>
      </c>
      <c r="B6" s="62">
        <v>200</v>
      </c>
      <c r="C6" s="42">
        <v>215.8</v>
      </c>
      <c r="D6" s="41">
        <v>4.46</v>
      </c>
      <c r="E6" s="41">
        <v>4.35</v>
      </c>
      <c r="F6" s="41">
        <v>12.46</v>
      </c>
      <c r="G6" s="41"/>
      <c r="H6" s="41">
        <v>0.53</v>
      </c>
      <c r="I6" s="41">
        <v>3.58</v>
      </c>
      <c r="J6" s="41">
        <v>0.87</v>
      </c>
      <c r="K6" s="41">
        <v>247.08</v>
      </c>
      <c r="L6" s="41"/>
      <c r="M6" s="42">
        <v>369.3</v>
      </c>
      <c r="N6" s="41">
        <v>1.58</v>
      </c>
      <c r="O6" s="4" t="s">
        <v>203</v>
      </c>
      <c r="P6" s="1"/>
      <c r="Q6" s="1"/>
    </row>
    <row r="7" spans="1:17" ht="12.75" customHeight="1">
      <c r="A7" s="4" t="s">
        <v>12</v>
      </c>
      <c r="B7" s="4">
        <v>10</v>
      </c>
      <c r="C7" s="64">
        <v>74.8</v>
      </c>
      <c r="D7" s="63">
        <v>0.05</v>
      </c>
      <c r="E7" s="63">
        <v>8.25</v>
      </c>
      <c r="F7" s="63">
        <v>0.08</v>
      </c>
      <c r="G7" s="64">
        <v>0.1</v>
      </c>
      <c r="H7" s="63">
        <v>0.01</v>
      </c>
      <c r="I7" s="66"/>
      <c r="J7" s="63">
        <v>0.01</v>
      </c>
      <c r="K7" s="64">
        <v>1.2</v>
      </c>
      <c r="L7" s="63">
        <v>0.04</v>
      </c>
      <c r="M7" s="64">
        <v>1.9</v>
      </c>
      <c r="N7" s="63">
        <v>0.02</v>
      </c>
      <c r="O7" s="49" t="s">
        <v>186</v>
      </c>
      <c r="P7" s="1"/>
      <c r="Q7" s="1"/>
    </row>
    <row r="8" spans="1:16" ht="12.75" customHeight="1">
      <c r="A8" s="47" t="s">
        <v>44</v>
      </c>
      <c r="B8" s="141">
        <v>100</v>
      </c>
      <c r="C8" s="112">
        <v>262</v>
      </c>
      <c r="D8" s="113">
        <v>7.5</v>
      </c>
      <c r="E8" s="113">
        <v>2.9</v>
      </c>
      <c r="F8" s="113">
        <v>51.4</v>
      </c>
      <c r="G8" s="114"/>
      <c r="H8" s="115">
        <v>0.03</v>
      </c>
      <c r="I8" s="114"/>
      <c r="J8" s="113">
        <v>0.9</v>
      </c>
      <c r="K8" s="112">
        <v>19</v>
      </c>
      <c r="L8" s="112">
        <v>13</v>
      </c>
      <c r="M8" s="112">
        <v>65</v>
      </c>
      <c r="N8" s="113">
        <v>1.2</v>
      </c>
      <c r="O8" s="4" t="s">
        <v>195</v>
      </c>
      <c r="P8" s="87"/>
    </row>
    <row r="9" spans="1:17" ht="12.75" customHeight="1">
      <c r="A9" s="4" t="s">
        <v>339</v>
      </c>
      <c r="B9" s="62">
        <v>200</v>
      </c>
      <c r="C9" s="44">
        <v>85.85</v>
      </c>
      <c r="D9" s="43">
        <v>1.8</v>
      </c>
      <c r="E9" s="43">
        <v>1.7</v>
      </c>
      <c r="F9" s="43">
        <v>17.4</v>
      </c>
      <c r="G9" s="44">
        <v>0.02</v>
      </c>
      <c r="H9" s="43">
        <v>0.1</v>
      </c>
      <c r="I9" s="44">
        <v>0.85</v>
      </c>
      <c r="J9" s="44">
        <v>0.21</v>
      </c>
      <c r="K9" s="43">
        <v>70.2</v>
      </c>
      <c r="L9" s="43">
        <v>15.8</v>
      </c>
      <c r="M9" s="44">
        <v>61.48</v>
      </c>
      <c r="N9" s="44">
        <v>1.72</v>
      </c>
      <c r="O9" s="4" t="s">
        <v>340</v>
      </c>
      <c r="P9" s="1"/>
      <c r="Q9" s="1"/>
    </row>
    <row r="10" spans="1:17" ht="12.75" customHeight="1">
      <c r="A10" s="3" t="s">
        <v>85</v>
      </c>
      <c r="B10" s="139">
        <f>C10*100/C36</f>
        <v>22.653647043795754</v>
      </c>
      <c r="C10" s="50">
        <f aca="true" t="shared" si="0" ref="C10:N10">SUM(C6:C9)</f>
        <v>638.45</v>
      </c>
      <c r="D10" s="50">
        <f t="shared" si="0"/>
        <v>13.81</v>
      </c>
      <c r="E10" s="50">
        <f t="shared" si="0"/>
        <v>17.2</v>
      </c>
      <c r="F10" s="51">
        <f t="shared" si="0"/>
        <v>81.34</v>
      </c>
      <c r="G10" s="50">
        <f t="shared" si="0"/>
        <v>0.12000000000000001</v>
      </c>
      <c r="H10" s="50">
        <f t="shared" si="0"/>
        <v>0.67</v>
      </c>
      <c r="I10" s="50">
        <f t="shared" si="0"/>
        <v>4.43</v>
      </c>
      <c r="J10" s="51">
        <f t="shared" si="0"/>
        <v>1.99</v>
      </c>
      <c r="K10" s="51">
        <f t="shared" si="0"/>
        <v>337.47999999999996</v>
      </c>
      <c r="L10" s="50">
        <f t="shared" si="0"/>
        <v>28.84</v>
      </c>
      <c r="M10" s="50">
        <f>SUM(M6:M9)</f>
        <v>497.68</v>
      </c>
      <c r="N10" s="50">
        <f t="shared" si="0"/>
        <v>4.52</v>
      </c>
      <c r="O10" s="11"/>
      <c r="P10" s="1"/>
      <c r="Q10" s="1"/>
    </row>
    <row r="11" spans="1:17" ht="12.75" customHeight="1">
      <c r="A11" s="3" t="s">
        <v>89</v>
      </c>
      <c r="B11" s="6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  <c r="P11" s="1"/>
      <c r="Q11" s="1"/>
    </row>
    <row r="12" spans="1:17" ht="12.75" customHeight="1">
      <c r="A12" s="4" t="s">
        <v>14</v>
      </c>
      <c r="B12" s="62">
        <v>200</v>
      </c>
      <c r="C12" s="41">
        <v>130.37</v>
      </c>
      <c r="D12" s="41">
        <v>3.77</v>
      </c>
      <c r="E12" s="42">
        <v>3.9</v>
      </c>
      <c r="F12" s="41">
        <v>20.79</v>
      </c>
      <c r="G12" s="41">
        <v>0.03</v>
      </c>
      <c r="H12" s="41">
        <v>0.16</v>
      </c>
      <c r="I12" s="42">
        <v>1.3</v>
      </c>
      <c r="J12" s="41">
        <v>0.17</v>
      </c>
      <c r="K12" s="42">
        <v>122.5</v>
      </c>
      <c r="L12" s="41">
        <v>21.64</v>
      </c>
      <c r="M12" s="42">
        <v>116.2</v>
      </c>
      <c r="N12" s="42">
        <v>0.7</v>
      </c>
      <c r="O12" s="4" t="s">
        <v>205</v>
      </c>
      <c r="P12" s="1"/>
      <c r="Q12" s="1"/>
    </row>
    <row r="13" spans="1:17" ht="12.75" customHeight="1">
      <c r="A13" s="4" t="s">
        <v>92</v>
      </c>
      <c r="B13" s="62">
        <v>65</v>
      </c>
      <c r="C13" s="41">
        <v>189.04</v>
      </c>
      <c r="D13" s="41">
        <v>3.76</v>
      </c>
      <c r="E13" s="41">
        <v>1.56</v>
      </c>
      <c r="F13" s="41">
        <v>33.54</v>
      </c>
      <c r="G13" s="41">
        <v>0.01</v>
      </c>
      <c r="H13" s="41">
        <v>0.03</v>
      </c>
      <c r="I13" s="52"/>
      <c r="J13" s="41">
        <v>0.38</v>
      </c>
      <c r="K13" s="46">
        <v>10</v>
      </c>
      <c r="L13" s="41">
        <v>5.62</v>
      </c>
      <c r="M13" s="41">
        <v>34.67</v>
      </c>
      <c r="N13" s="41">
        <v>0.51</v>
      </c>
      <c r="O13" s="49" t="s">
        <v>317</v>
      </c>
      <c r="P13" s="1"/>
      <c r="Q13" s="1"/>
    </row>
    <row r="14" spans="1:17" ht="12.75" customHeight="1">
      <c r="A14" s="8" t="s">
        <v>90</v>
      </c>
      <c r="B14" s="130">
        <v>100</v>
      </c>
      <c r="C14" s="46">
        <v>40</v>
      </c>
      <c r="D14" s="42">
        <v>0.9</v>
      </c>
      <c r="E14" s="42">
        <v>0.2</v>
      </c>
      <c r="F14" s="42">
        <v>8.1</v>
      </c>
      <c r="G14" s="41">
        <v>0.05</v>
      </c>
      <c r="H14" s="41">
        <v>0.03</v>
      </c>
      <c r="I14" s="46">
        <v>60</v>
      </c>
      <c r="J14" s="42">
        <v>0.2</v>
      </c>
      <c r="K14" s="46">
        <v>34</v>
      </c>
      <c r="L14" s="46">
        <v>13</v>
      </c>
      <c r="M14" s="46">
        <v>23</v>
      </c>
      <c r="N14" s="42">
        <v>0.3</v>
      </c>
      <c r="O14" s="4" t="s">
        <v>206</v>
      </c>
      <c r="P14" s="1"/>
      <c r="Q14" s="1"/>
    </row>
    <row r="15" spans="1:17" ht="12.75" customHeight="1">
      <c r="A15" s="20" t="s">
        <v>91</v>
      </c>
      <c r="B15" s="139">
        <f>C15*100/C36</f>
        <v>12.752678023354422</v>
      </c>
      <c r="C15" s="53">
        <f aca="true" t="shared" si="1" ref="C15:K15">SUM(C12:C14)</f>
        <v>359.40999999999997</v>
      </c>
      <c r="D15" s="54">
        <f t="shared" si="1"/>
        <v>8.43</v>
      </c>
      <c r="E15" s="55">
        <f t="shared" si="1"/>
        <v>5.66</v>
      </c>
      <c r="F15" s="54">
        <f t="shared" si="1"/>
        <v>62.43</v>
      </c>
      <c r="G15" s="54">
        <f t="shared" si="1"/>
        <v>0.09</v>
      </c>
      <c r="H15" s="54">
        <f t="shared" si="1"/>
        <v>0.22</v>
      </c>
      <c r="I15" s="54">
        <f t="shared" si="1"/>
        <v>61.3</v>
      </c>
      <c r="J15" s="54">
        <f t="shared" si="1"/>
        <v>0.75</v>
      </c>
      <c r="K15" s="53">
        <f t="shared" si="1"/>
        <v>166.5</v>
      </c>
      <c r="L15" s="53">
        <f>SUM(L12:L14)</f>
        <v>40.260000000000005</v>
      </c>
      <c r="M15" s="53">
        <f>SUM(M12:M14)</f>
        <v>173.87</v>
      </c>
      <c r="N15" s="53">
        <f>SUM(N12:N14)</f>
        <v>1.51</v>
      </c>
      <c r="O15" s="9"/>
      <c r="P15" s="1"/>
      <c r="Q15" s="1"/>
    </row>
    <row r="16" spans="1:17" ht="12.75" customHeight="1">
      <c r="A16" s="3" t="s">
        <v>17</v>
      </c>
      <c r="B16" s="6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  <c r="P16" s="1"/>
      <c r="Q16" s="1"/>
    </row>
    <row r="17" spans="1:17" ht="12.75" customHeight="1">
      <c r="A17" s="4" t="s">
        <v>133</v>
      </c>
      <c r="B17" s="62">
        <v>100</v>
      </c>
      <c r="C17" s="46">
        <v>148</v>
      </c>
      <c r="D17" s="42">
        <v>1.7</v>
      </c>
      <c r="E17" s="42"/>
      <c r="F17" s="42">
        <v>5.1</v>
      </c>
      <c r="G17" s="52"/>
      <c r="H17" s="41">
        <v>0.06</v>
      </c>
      <c r="I17" s="46">
        <v>7</v>
      </c>
      <c r="J17" s="42">
        <v>0.5</v>
      </c>
      <c r="K17" s="46">
        <v>43</v>
      </c>
      <c r="L17" s="46">
        <v>15</v>
      </c>
      <c r="M17" s="46">
        <v>31</v>
      </c>
      <c r="N17" s="42">
        <v>0.7</v>
      </c>
      <c r="O17" s="4" t="s">
        <v>318</v>
      </c>
      <c r="P17" s="1"/>
      <c r="Q17" s="1"/>
    </row>
    <row r="18" spans="1:17" ht="12.75" customHeight="1">
      <c r="A18" s="4" t="s">
        <v>93</v>
      </c>
      <c r="B18" s="62">
        <v>250</v>
      </c>
      <c r="C18" s="41">
        <v>153.48</v>
      </c>
      <c r="D18" s="41">
        <v>17.43</v>
      </c>
      <c r="E18" s="41">
        <v>4.49</v>
      </c>
      <c r="F18" s="41">
        <v>9.05</v>
      </c>
      <c r="G18" s="41"/>
      <c r="H18" s="41">
        <v>0.14</v>
      </c>
      <c r="I18" s="41"/>
      <c r="J18" s="41">
        <v>2.27</v>
      </c>
      <c r="K18" s="41">
        <v>34.92</v>
      </c>
      <c r="L18" s="41">
        <v>40.64</v>
      </c>
      <c r="M18" s="41">
        <v>143.13</v>
      </c>
      <c r="N18" s="41">
        <v>1.43</v>
      </c>
      <c r="O18" s="4" t="s">
        <v>207</v>
      </c>
      <c r="P18" s="1"/>
      <c r="Q18" s="1"/>
    </row>
    <row r="19" spans="1:17" ht="12.75" customHeight="1">
      <c r="A19" s="4" t="s">
        <v>94</v>
      </c>
      <c r="B19" s="140">
        <v>100</v>
      </c>
      <c r="C19" s="41">
        <v>117.39</v>
      </c>
      <c r="D19" s="42">
        <v>12.7</v>
      </c>
      <c r="E19" s="41">
        <v>7.33</v>
      </c>
      <c r="F19" s="41">
        <v>2.62</v>
      </c>
      <c r="G19" s="41">
        <v>0.33</v>
      </c>
      <c r="H19" s="41">
        <v>0.12</v>
      </c>
      <c r="I19" s="41">
        <v>5.55</v>
      </c>
      <c r="J19" s="42">
        <v>5.3</v>
      </c>
      <c r="K19" s="41">
        <v>17.05</v>
      </c>
      <c r="L19" s="41">
        <v>17.32</v>
      </c>
      <c r="M19" s="41">
        <v>122.52</v>
      </c>
      <c r="N19" s="41">
        <v>1.34</v>
      </c>
      <c r="O19" s="4" t="s">
        <v>208</v>
      </c>
      <c r="P19" s="1"/>
      <c r="Q19" s="1"/>
    </row>
    <row r="20" spans="1:17" ht="12.75" customHeight="1">
      <c r="A20" s="4" t="s">
        <v>319</v>
      </c>
      <c r="B20" s="62">
        <v>200</v>
      </c>
      <c r="C20" s="41">
        <v>86.44</v>
      </c>
      <c r="D20" s="41">
        <v>3.58</v>
      </c>
      <c r="E20" s="41">
        <v>5.97</v>
      </c>
      <c r="F20" s="41">
        <v>14.72</v>
      </c>
      <c r="G20" s="41">
        <v>0.32</v>
      </c>
      <c r="H20" s="41">
        <v>0.08</v>
      </c>
      <c r="I20" s="41"/>
      <c r="J20" s="41">
        <v>1.38</v>
      </c>
      <c r="K20" s="41">
        <v>95.27</v>
      </c>
      <c r="L20" s="41">
        <v>31.21</v>
      </c>
      <c r="M20" s="41">
        <v>64.64</v>
      </c>
      <c r="N20" s="41">
        <v>1.26</v>
      </c>
      <c r="O20" s="4" t="s">
        <v>209</v>
      </c>
      <c r="P20" s="1"/>
      <c r="Q20" s="1"/>
    </row>
    <row r="21" spans="1:17" ht="12.75" customHeight="1">
      <c r="A21" s="4" t="s">
        <v>181</v>
      </c>
      <c r="B21" s="62">
        <v>200</v>
      </c>
      <c r="C21" s="48">
        <v>87</v>
      </c>
      <c r="D21" s="44">
        <v>0.33</v>
      </c>
      <c r="E21" s="45"/>
      <c r="F21" s="44">
        <v>21.66</v>
      </c>
      <c r="G21" s="45"/>
      <c r="H21" s="44">
        <v>0.01</v>
      </c>
      <c r="I21" s="43">
        <v>0.3</v>
      </c>
      <c r="J21" s="44">
        <v>0.14</v>
      </c>
      <c r="K21" s="43">
        <v>33.6</v>
      </c>
      <c r="L21" s="43">
        <v>4.5</v>
      </c>
      <c r="M21" s="44">
        <v>11.55</v>
      </c>
      <c r="N21" s="44">
        <v>0.95</v>
      </c>
      <c r="O21" s="4" t="s">
        <v>182</v>
      </c>
      <c r="P21" s="1"/>
      <c r="Q21" s="1"/>
    </row>
    <row r="22" spans="1:16" ht="12.75" customHeight="1">
      <c r="A22" s="47" t="s">
        <v>44</v>
      </c>
      <c r="B22" s="138">
        <v>50</v>
      </c>
      <c r="C22" s="48">
        <v>131</v>
      </c>
      <c r="D22" s="44">
        <v>3.75</v>
      </c>
      <c r="E22" s="44">
        <v>1.45</v>
      </c>
      <c r="F22" s="43">
        <v>15.7</v>
      </c>
      <c r="G22" s="45"/>
      <c r="H22" s="44">
        <v>0.02</v>
      </c>
      <c r="I22" s="45"/>
      <c r="J22" s="44">
        <v>0.45</v>
      </c>
      <c r="K22" s="43">
        <v>9.5</v>
      </c>
      <c r="L22" s="43">
        <v>6.5</v>
      </c>
      <c r="M22" s="43">
        <v>32.5</v>
      </c>
      <c r="N22" s="43">
        <v>0.6</v>
      </c>
      <c r="O22" s="4" t="s">
        <v>195</v>
      </c>
      <c r="P22" s="87"/>
    </row>
    <row r="23" spans="1:17" ht="12.75" customHeight="1">
      <c r="A23" s="4" t="s">
        <v>19</v>
      </c>
      <c r="B23" s="62">
        <v>70</v>
      </c>
      <c r="C23" s="43">
        <v>126.7</v>
      </c>
      <c r="D23" s="44">
        <v>4.62</v>
      </c>
      <c r="E23" s="44">
        <v>0.84</v>
      </c>
      <c r="F23" s="44">
        <v>13.94</v>
      </c>
      <c r="G23" s="45"/>
      <c r="H23" s="44">
        <v>0.06</v>
      </c>
      <c r="I23" s="45"/>
      <c r="J23" s="44">
        <v>0.47</v>
      </c>
      <c r="K23" s="43">
        <v>24.5</v>
      </c>
      <c r="L23" s="43">
        <v>32.9</v>
      </c>
      <c r="M23" s="43">
        <v>110.6</v>
      </c>
      <c r="N23" s="44">
        <v>2.73</v>
      </c>
      <c r="O23" s="4" t="s">
        <v>193</v>
      </c>
      <c r="P23" s="1"/>
      <c r="Q23" s="1"/>
    </row>
    <row r="24" spans="1:17" ht="12.75" customHeight="1">
      <c r="A24" s="3" t="s">
        <v>20</v>
      </c>
      <c r="B24" s="139">
        <f>C24*100/C36</f>
        <v>30.16027335530868</v>
      </c>
      <c r="C24" s="50">
        <f aca="true" t="shared" si="2" ref="C24:L24">SUM(C17:C23)</f>
        <v>850.01</v>
      </c>
      <c r="D24" s="50">
        <f t="shared" si="2"/>
        <v>44.10999999999999</v>
      </c>
      <c r="E24" s="50">
        <f t="shared" si="2"/>
        <v>20.08</v>
      </c>
      <c r="F24" s="50">
        <f t="shared" si="2"/>
        <v>82.79</v>
      </c>
      <c r="G24" s="50">
        <f t="shared" si="2"/>
        <v>0.65</v>
      </c>
      <c r="H24" s="50">
        <f t="shared" si="2"/>
        <v>0.49000000000000005</v>
      </c>
      <c r="I24" s="51">
        <f t="shared" si="2"/>
        <v>12.850000000000001</v>
      </c>
      <c r="J24" s="50">
        <f t="shared" si="2"/>
        <v>10.51</v>
      </c>
      <c r="K24" s="50">
        <f t="shared" si="2"/>
        <v>257.84000000000003</v>
      </c>
      <c r="L24" s="50">
        <f t="shared" si="2"/>
        <v>148.07000000000002</v>
      </c>
      <c r="M24" s="50">
        <f>SUM(M17:M23)</f>
        <v>515.9399999999999</v>
      </c>
      <c r="N24" s="50">
        <f>SUM(N17:N23)</f>
        <v>9.01</v>
      </c>
      <c r="O24" s="4"/>
      <c r="P24" s="1"/>
      <c r="Q24" s="1"/>
    </row>
    <row r="25" spans="1:17" ht="12.75" customHeight="1">
      <c r="A25" s="24" t="s">
        <v>316</v>
      </c>
      <c r="B25" s="130"/>
      <c r="C25" s="42"/>
      <c r="D25" s="41"/>
      <c r="E25" s="52"/>
      <c r="F25" s="41"/>
      <c r="G25" s="41"/>
      <c r="H25" s="41"/>
      <c r="I25" s="41"/>
      <c r="J25" s="41"/>
      <c r="K25" s="42"/>
      <c r="L25" s="42"/>
      <c r="M25" s="42"/>
      <c r="N25" s="42"/>
      <c r="O25" s="9"/>
      <c r="P25" s="1"/>
      <c r="Q25" s="1"/>
    </row>
    <row r="26" spans="1:17" ht="12.75" customHeight="1">
      <c r="A26" s="4" t="s">
        <v>75</v>
      </c>
      <c r="B26" s="62">
        <v>200</v>
      </c>
      <c r="C26" s="46">
        <v>116</v>
      </c>
      <c r="D26" s="42">
        <v>5.6</v>
      </c>
      <c r="E26" s="42">
        <v>6.4</v>
      </c>
      <c r="F26" s="42">
        <v>9.4</v>
      </c>
      <c r="G26" s="41">
        <v>0.06</v>
      </c>
      <c r="H26" s="42">
        <v>0.3</v>
      </c>
      <c r="I26" s="42">
        <v>2.6</v>
      </c>
      <c r="J26" s="42">
        <v>0.2</v>
      </c>
      <c r="K26" s="46">
        <v>240</v>
      </c>
      <c r="L26" s="46">
        <v>28</v>
      </c>
      <c r="M26" s="46">
        <v>180</v>
      </c>
      <c r="N26" s="41">
        <v>0.12</v>
      </c>
      <c r="O26" s="56" t="s">
        <v>210</v>
      </c>
      <c r="P26" s="1"/>
      <c r="Q26" s="1"/>
    </row>
    <row r="27" spans="1:17" s="107" customFormat="1" ht="12.75" customHeight="1">
      <c r="A27" s="47" t="s">
        <v>44</v>
      </c>
      <c r="B27" s="138">
        <v>50</v>
      </c>
      <c r="C27" s="48">
        <v>131</v>
      </c>
      <c r="D27" s="44">
        <v>3.75</v>
      </c>
      <c r="E27" s="44">
        <v>1.45</v>
      </c>
      <c r="F27" s="43">
        <v>25.7</v>
      </c>
      <c r="G27" s="45"/>
      <c r="H27" s="44">
        <v>0.02</v>
      </c>
      <c r="I27" s="45"/>
      <c r="J27" s="44">
        <v>0.45</v>
      </c>
      <c r="K27" s="43">
        <v>9.5</v>
      </c>
      <c r="L27" s="43">
        <v>6.5</v>
      </c>
      <c r="M27" s="43">
        <v>32.5</v>
      </c>
      <c r="N27" s="43">
        <v>0.6</v>
      </c>
      <c r="O27" s="4" t="s">
        <v>195</v>
      </c>
      <c r="P27" s="106"/>
      <c r="Q27" s="106"/>
    </row>
    <row r="28" spans="1:17" ht="13.5" customHeight="1">
      <c r="A28" s="3" t="s">
        <v>380</v>
      </c>
      <c r="B28" s="139">
        <f>C28*100/C36</f>
        <v>8.764117503042604</v>
      </c>
      <c r="C28" s="57">
        <f aca="true" t="shared" si="3" ref="C28:N28">SUM(C26:C27)</f>
        <v>247</v>
      </c>
      <c r="D28" s="50">
        <f t="shared" si="3"/>
        <v>9.35</v>
      </c>
      <c r="E28" s="58">
        <f t="shared" si="3"/>
        <v>7.8500000000000005</v>
      </c>
      <c r="F28" s="50">
        <f t="shared" si="3"/>
        <v>35.1</v>
      </c>
      <c r="G28" s="51">
        <f t="shared" si="3"/>
        <v>0.06</v>
      </c>
      <c r="H28" s="50">
        <f t="shared" si="3"/>
        <v>0.32</v>
      </c>
      <c r="I28" s="51">
        <f t="shared" si="3"/>
        <v>2.6</v>
      </c>
      <c r="J28" s="51">
        <f t="shared" si="3"/>
        <v>0.65</v>
      </c>
      <c r="K28" s="51">
        <f t="shared" si="3"/>
        <v>249.5</v>
      </c>
      <c r="L28" s="57">
        <f t="shared" si="3"/>
        <v>34.5</v>
      </c>
      <c r="M28" s="51">
        <f t="shared" si="3"/>
        <v>212.5</v>
      </c>
      <c r="N28" s="51">
        <f t="shared" si="3"/>
        <v>0.72</v>
      </c>
      <c r="O28" s="4"/>
      <c r="P28" s="1"/>
      <c r="Q28" s="1"/>
    </row>
    <row r="29" spans="1:17" ht="12.75" customHeight="1">
      <c r="A29" s="3" t="s">
        <v>21</v>
      </c>
      <c r="B29" s="6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"/>
      <c r="P29" s="1"/>
      <c r="Q29" s="1"/>
    </row>
    <row r="30" spans="1:17" s="86" customFormat="1" ht="12.75" customHeight="1">
      <c r="A30" s="82" t="s">
        <v>95</v>
      </c>
      <c r="B30" s="142">
        <v>120</v>
      </c>
      <c r="C30" s="83">
        <v>202.88</v>
      </c>
      <c r="D30" s="83">
        <v>5.22</v>
      </c>
      <c r="E30" s="83">
        <v>10.49</v>
      </c>
      <c r="F30" s="83">
        <v>13.84</v>
      </c>
      <c r="G30" s="83">
        <v>0.06</v>
      </c>
      <c r="H30" s="83">
        <v>0.13</v>
      </c>
      <c r="I30" s="84"/>
      <c r="J30" s="83"/>
      <c r="K30" s="83">
        <v>13.15</v>
      </c>
      <c r="L30" s="83">
        <v>24.62</v>
      </c>
      <c r="M30" s="83">
        <v>140.57</v>
      </c>
      <c r="N30" s="83">
        <v>1.23</v>
      </c>
      <c r="O30" s="82" t="s">
        <v>211</v>
      </c>
      <c r="P30" s="85"/>
      <c r="Q30" s="85"/>
    </row>
    <row r="31" spans="1:17" ht="12.75" customHeight="1">
      <c r="A31" s="4" t="s">
        <v>320</v>
      </c>
      <c r="B31" s="62">
        <v>200</v>
      </c>
      <c r="C31" s="41">
        <v>244.13</v>
      </c>
      <c r="D31" s="41">
        <v>8.52</v>
      </c>
      <c r="E31" s="41">
        <v>15.41</v>
      </c>
      <c r="F31" s="41">
        <v>11.74</v>
      </c>
      <c r="G31" s="41">
        <v>0.16</v>
      </c>
      <c r="H31" s="41">
        <v>0.06</v>
      </c>
      <c r="I31" s="52"/>
      <c r="J31" s="41">
        <v>1.35</v>
      </c>
      <c r="K31" s="41">
        <v>30.04</v>
      </c>
      <c r="L31" s="41">
        <v>134.94</v>
      </c>
      <c r="M31" s="42">
        <v>205.7</v>
      </c>
      <c r="N31" s="41">
        <v>4.64</v>
      </c>
      <c r="O31" s="4" t="s">
        <v>212</v>
      </c>
      <c r="P31" s="1"/>
      <c r="Q31" s="1"/>
    </row>
    <row r="32" spans="1:17" ht="12.75" customHeight="1">
      <c r="A32" s="4" t="s">
        <v>360</v>
      </c>
      <c r="B32" s="62">
        <v>120</v>
      </c>
      <c r="C32" s="41">
        <v>73.93</v>
      </c>
      <c r="D32" s="41">
        <v>1.03</v>
      </c>
      <c r="E32" s="41">
        <v>6.09</v>
      </c>
      <c r="F32" s="41">
        <v>3.19</v>
      </c>
      <c r="G32" s="41">
        <v>0.03</v>
      </c>
      <c r="H32" s="41">
        <v>0.02</v>
      </c>
      <c r="I32" s="41">
        <v>6.65</v>
      </c>
      <c r="J32" s="41">
        <v>0.13</v>
      </c>
      <c r="K32" s="41">
        <v>27.89</v>
      </c>
      <c r="L32" s="42">
        <v>16.1</v>
      </c>
      <c r="M32" s="41">
        <v>33.72</v>
      </c>
      <c r="N32" s="41">
        <v>0.73</v>
      </c>
      <c r="O32" s="4" t="s">
        <v>321</v>
      </c>
      <c r="P32" s="1"/>
      <c r="Q32" s="1"/>
    </row>
    <row r="33" spans="1:17" ht="12.75" customHeight="1">
      <c r="A33" s="4" t="s">
        <v>102</v>
      </c>
      <c r="B33" s="62">
        <v>200</v>
      </c>
      <c r="C33" s="46">
        <v>112</v>
      </c>
      <c r="D33" s="42">
        <v>0.4</v>
      </c>
      <c r="E33" s="52"/>
      <c r="F33" s="42">
        <v>25.2</v>
      </c>
      <c r="G33" s="52"/>
      <c r="H33" s="41">
        <v>0.04</v>
      </c>
      <c r="I33" s="46">
        <v>6</v>
      </c>
      <c r="J33" s="42">
        <v>0.4</v>
      </c>
      <c r="K33" s="46">
        <v>38</v>
      </c>
      <c r="L33" s="46">
        <v>14</v>
      </c>
      <c r="M33" s="46">
        <v>52</v>
      </c>
      <c r="N33" s="42">
        <v>1.2</v>
      </c>
      <c r="O33" s="4" t="s">
        <v>213</v>
      </c>
      <c r="P33" s="1"/>
      <c r="Q33" s="1"/>
    </row>
    <row r="34" spans="1:16" ht="12.75" customHeight="1">
      <c r="A34" s="4" t="s">
        <v>19</v>
      </c>
      <c r="B34" s="142">
        <v>50</v>
      </c>
      <c r="C34" s="43">
        <v>90.5</v>
      </c>
      <c r="D34" s="43">
        <v>3.3</v>
      </c>
      <c r="E34" s="43">
        <v>0.6</v>
      </c>
      <c r="F34" s="43">
        <v>17.1</v>
      </c>
      <c r="G34" s="45"/>
      <c r="H34" s="44">
        <v>0.04</v>
      </c>
      <c r="I34" s="45"/>
      <c r="J34" s="44">
        <v>0.34</v>
      </c>
      <c r="K34" s="43">
        <v>17.5</v>
      </c>
      <c r="L34" s="43">
        <v>23.5</v>
      </c>
      <c r="M34" s="48">
        <v>79</v>
      </c>
      <c r="N34" s="44">
        <v>1.95</v>
      </c>
      <c r="O34" s="4" t="s">
        <v>193</v>
      </c>
      <c r="P34" s="1"/>
    </row>
    <row r="35" spans="1:17" ht="12.75" customHeight="1">
      <c r="A35" s="3" t="s">
        <v>23</v>
      </c>
      <c r="B35" s="139">
        <f>C35*100/C36</f>
        <v>25.66928407449855</v>
      </c>
      <c r="C35" s="51">
        <f aca="true" t="shared" si="4" ref="C35:L35">SUM(C30:C34)</f>
        <v>723.44</v>
      </c>
      <c r="D35" s="50">
        <f t="shared" si="4"/>
        <v>18.47</v>
      </c>
      <c r="E35" s="50">
        <f t="shared" si="4"/>
        <v>32.589999999999996</v>
      </c>
      <c r="F35" s="50">
        <f t="shared" si="4"/>
        <v>71.07</v>
      </c>
      <c r="G35" s="59">
        <f t="shared" si="4"/>
        <v>0.25</v>
      </c>
      <c r="H35" s="50">
        <f t="shared" si="4"/>
        <v>0.29</v>
      </c>
      <c r="I35" s="50">
        <f t="shared" si="4"/>
        <v>12.65</v>
      </c>
      <c r="J35" s="50">
        <f t="shared" si="4"/>
        <v>2.2199999999999998</v>
      </c>
      <c r="K35" s="50">
        <f t="shared" si="4"/>
        <v>126.58</v>
      </c>
      <c r="L35" s="58">
        <f t="shared" si="4"/>
        <v>213.16</v>
      </c>
      <c r="M35" s="60">
        <f>SUM(M30:M34)</f>
        <v>510.99</v>
      </c>
      <c r="N35" s="50">
        <f>SUM(N30:N34)</f>
        <v>9.75</v>
      </c>
      <c r="O35" s="4"/>
      <c r="P35" s="1"/>
      <c r="Q35" s="1"/>
    </row>
    <row r="36" spans="1:17" ht="12.75" customHeight="1">
      <c r="A36" s="3" t="s">
        <v>24</v>
      </c>
      <c r="B36" s="61"/>
      <c r="C36" s="50">
        <f aca="true" t="shared" si="5" ref="C36:L36">C10+C15+C28+C24+C35</f>
        <v>2818.31</v>
      </c>
      <c r="D36" s="51">
        <f t="shared" si="5"/>
        <v>94.16999999999999</v>
      </c>
      <c r="E36" s="50">
        <f t="shared" si="5"/>
        <v>83.38</v>
      </c>
      <c r="F36" s="50">
        <f t="shared" si="5"/>
        <v>332.73</v>
      </c>
      <c r="G36" s="51">
        <f t="shared" si="5"/>
        <v>1.17</v>
      </c>
      <c r="H36" s="50">
        <f t="shared" si="5"/>
        <v>1.99</v>
      </c>
      <c r="I36" s="50">
        <f t="shared" si="5"/>
        <v>93.82999999999998</v>
      </c>
      <c r="J36" s="50">
        <f t="shared" si="5"/>
        <v>16.12</v>
      </c>
      <c r="K36" s="51">
        <f t="shared" si="5"/>
        <v>1137.9</v>
      </c>
      <c r="L36" s="50">
        <f t="shared" si="5"/>
        <v>464.83000000000004</v>
      </c>
      <c r="M36" s="51">
        <f>M10+M15+M28+M24+M35</f>
        <v>1910.9799999999998</v>
      </c>
      <c r="N36" s="50">
        <f>N10+N15+N28+N24+N35</f>
        <v>25.509999999999998</v>
      </c>
      <c r="O36" s="3"/>
      <c r="P36" s="1"/>
      <c r="Q36" s="1"/>
    </row>
    <row r="37" ht="12.75">
      <c r="A37" s="12" t="s">
        <v>51</v>
      </c>
    </row>
    <row r="38" ht="12.75">
      <c r="A38" s="12" t="s">
        <v>52</v>
      </c>
    </row>
  </sheetData>
  <sheetProtection/>
  <printOptions/>
  <pageMargins left="1.7716535433070868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7">
      <selection activeCell="A24" sqref="A24"/>
    </sheetView>
  </sheetViews>
  <sheetFormatPr defaultColWidth="9.140625" defaultRowHeight="12.75"/>
  <cols>
    <col min="1" max="1" width="31.57421875" style="0" customWidth="1"/>
    <col min="2" max="2" width="8.00390625" style="0" customWidth="1"/>
    <col min="3" max="3" width="8.57421875" style="0" customWidth="1"/>
    <col min="4" max="4" width="5.28125" style="0" customWidth="1"/>
    <col min="5" max="5" width="5.8515625" style="0" customWidth="1"/>
    <col min="6" max="6" width="6.00390625" style="0" customWidth="1"/>
    <col min="7" max="7" width="5.8515625" style="0" customWidth="1"/>
    <col min="8" max="8" width="5.421875" style="0" customWidth="1"/>
    <col min="9" max="9" width="4.7109375" style="0" customWidth="1"/>
    <col min="10" max="10" width="5.00390625" style="0" customWidth="1"/>
    <col min="11" max="11" width="6.28125" style="0" customWidth="1"/>
    <col min="12" max="12" width="5.57421875" style="0" customWidth="1"/>
    <col min="13" max="13" width="6.140625" style="0" customWidth="1"/>
    <col min="14" max="14" width="5.140625" style="0" customWidth="1"/>
    <col min="15" max="15" width="8.8515625" style="0" customWidth="1"/>
    <col min="18" max="18" width="12.57421875" style="0" customWidth="1"/>
    <col min="19" max="19" width="0.42578125" style="0" customWidth="1"/>
  </cols>
  <sheetData>
    <row r="1" spans="1:15" ht="12.75">
      <c r="A1" s="7" t="s">
        <v>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214</v>
      </c>
    </row>
    <row r="5" spans="1:15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</row>
    <row r="6" spans="1:15" ht="12.75" customHeight="1">
      <c r="A6" s="4" t="s">
        <v>108</v>
      </c>
      <c r="B6" s="4">
        <v>250</v>
      </c>
      <c r="C6" s="63">
        <v>162.23</v>
      </c>
      <c r="D6" s="63">
        <v>6.75</v>
      </c>
      <c r="E6" s="63">
        <v>9.49</v>
      </c>
      <c r="F6" s="63">
        <v>37.59</v>
      </c>
      <c r="G6" s="63"/>
      <c r="H6" s="63">
        <v>0.11</v>
      </c>
      <c r="I6" s="63">
        <v>7.12</v>
      </c>
      <c r="J6" s="63">
        <v>0.59</v>
      </c>
      <c r="K6" s="63">
        <v>170.52</v>
      </c>
      <c r="L6" s="63">
        <v>28.19</v>
      </c>
      <c r="M6" s="63"/>
      <c r="N6" s="63">
        <v>1.26</v>
      </c>
      <c r="O6" s="4" t="s">
        <v>215</v>
      </c>
    </row>
    <row r="7" spans="1:15" ht="12.75" customHeight="1">
      <c r="A7" s="4" t="s">
        <v>13</v>
      </c>
      <c r="B7" s="4">
        <v>30</v>
      </c>
      <c r="C7" s="65">
        <v>108</v>
      </c>
      <c r="D7" s="64">
        <v>6.9</v>
      </c>
      <c r="E7" s="64">
        <v>8.7</v>
      </c>
      <c r="F7" s="66"/>
      <c r="G7" s="63">
        <v>0.13</v>
      </c>
      <c r="H7" s="63">
        <v>0.01</v>
      </c>
      <c r="I7" s="63">
        <v>0.48</v>
      </c>
      <c r="J7" s="63">
        <v>0.05</v>
      </c>
      <c r="K7" s="65">
        <v>300</v>
      </c>
      <c r="L7" s="65">
        <v>15</v>
      </c>
      <c r="M7" s="65">
        <v>162</v>
      </c>
      <c r="N7" s="63">
        <v>0.33</v>
      </c>
      <c r="O7" s="4" t="s">
        <v>216</v>
      </c>
    </row>
    <row r="8" spans="1:15" ht="12.75" customHeight="1">
      <c r="A8" s="4" t="s">
        <v>16</v>
      </c>
      <c r="B8" s="4">
        <v>100</v>
      </c>
      <c r="C8" s="43">
        <v>238</v>
      </c>
      <c r="D8" s="43">
        <v>7.6</v>
      </c>
      <c r="E8" s="43">
        <v>0.8</v>
      </c>
      <c r="F8" s="43">
        <v>48.6</v>
      </c>
      <c r="G8" s="43"/>
      <c r="H8" s="43">
        <v>0.11</v>
      </c>
      <c r="I8" s="43"/>
      <c r="J8" s="43">
        <v>0.92</v>
      </c>
      <c r="K8" s="43">
        <v>20</v>
      </c>
      <c r="L8" s="43">
        <v>14</v>
      </c>
      <c r="M8" s="43">
        <v>65</v>
      </c>
      <c r="N8" s="43">
        <v>1.1</v>
      </c>
      <c r="O8" s="49" t="s">
        <v>185</v>
      </c>
    </row>
    <row r="9" spans="1:15" ht="12.75" customHeight="1">
      <c r="A9" s="4" t="s">
        <v>54</v>
      </c>
      <c r="B9" s="4">
        <v>200</v>
      </c>
      <c r="C9" s="65">
        <v>121</v>
      </c>
      <c r="D9" s="64">
        <v>3.8</v>
      </c>
      <c r="E9" s="64">
        <v>3.7</v>
      </c>
      <c r="F9" s="63">
        <v>20.17</v>
      </c>
      <c r="G9" s="63">
        <v>0.03</v>
      </c>
      <c r="H9" s="63">
        <v>0.04</v>
      </c>
      <c r="I9" s="64">
        <v>1.3</v>
      </c>
      <c r="J9" s="64">
        <v>0.1</v>
      </c>
      <c r="K9" s="64">
        <v>120.3</v>
      </c>
      <c r="L9" s="65">
        <v>14</v>
      </c>
      <c r="M9" s="65">
        <v>90</v>
      </c>
      <c r="N9" s="63">
        <v>0.11</v>
      </c>
      <c r="O9" s="49" t="s">
        <v>218</v>
      </c>
    </row>
    <row r="10" spans="1:15" ht="12.75" customHeight="1">
      <c r="A10" s="3" t="s">
        <v>85</v>
      </c>
      <c r="B10" s="15">
        <f>C10*100/C37</f>
        <v>22.218494991190003</v>
      </c>
      <c r="C10" s="59">
        <f aca="true" t="shared" si="0" ref="C10:N10">SUM(C6:C9)</f>
        <v>629.23</v>
      </c>
      <c r="D10" s="59">
        <f t="shared" si="0"/>
        <v>25.05</v>
      </c>
      <c r="E10" s="59">
        <f t="shared" si="0"/>
        <v>22.689999999999998</v>
      </c>
      <c r="F10" s="59">
        <f t="shared" si="0"/>
        <v>106.36</v>
      </c>
      <c r="G10" s="59">
        <f t="shared" si="0"/>
        <v>0.16</v>
      </c>
      <c r="H10" s="59">
        <f t="shared" si="0"/>
        <v>0.26999999999999996</v>
      </c>
      <c r="I10" s="59">
        <f t="shared" si="0"/>
        <v>8.9</v>
      </c>
      <c r="J10" s="59">
        <f t="shared" si="0"/>
        <v>1.6600000000000001</v>
      </c>
      <c r="K10" s="59">
        <f t="shared" si="0"/>
        <v>610.8199999999999</v>
      </c>
      <c r="L10" s="59">
        <f t="shared" si="0"/>
        <v>71.19</v>
      </c>
      <c r="M10" s="59">
        <f t="shared" si="0"/>
        <v>317</v>
      </c>
      <c r="N10" s="59">
        <f t="shared" si="0"/>
        <v>2.8000000000000003</v>
      </c>
      <c r="O10" s="3"/>
    </row>
    <row r="11" spans="1:15" ht="12.75" customHeight="1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</row>
    <row r="12" spans="1:15" ht="12.75" customHeight="1">
      <c r="A12" s="4" t="s">
        <v>14</v>
      </c>
      <c r="B12" s="4">
        <v>200</v>
      </c>
      <c r="C12" s="41">
        <v>130.05</v>
      </c>
      <c r="D12" s="41">
        <v>3.77</v>
      </c>
      <c r="E12" s="42">
        <v>3.9</v>
      </c>
      <c r="F12" s="41">
        <v>20.79</v>
      </c>
      <c r="G12" s="144">
        <v>0.03</v>
      </c>
      <c r="H12" s="41">
        <v>0.04</v>
      </c>
      <c r="I12" s="42">
        <v>1.3</v>
      </c>
      <c r="J12" s="41">
        <v>0.17</v>
      </c>
      <c r="K12" s="42"/>
      <c r="L12" s="41">
        <v>21.64</v>
      </c>
      <c r="M12" s="42">
        <v>116.2</v>
      </c>
      <c r="N12" s="42">
        <v>0.7</v>
      </c>
      <c r="O12" s="4" t="s">
        <v>219</v>
      </c>
    </row>
    <row r="13" spans="1:15" s="107" customFormat="1" ht="12.75" customHeight="1">
      <c r="A13" s="14" t="s">
        <v>341</v>
      </c>
      <c r="B13" s="14">
        <v>65</v>
      </c>
      <c r="C13" s="63">
        <v>157.75</v>
      </c>
      <c r="D13" s="63">
        <v>3.28</v>
      </c>
      <c r="E13" s="63">
        <v>2.23</v>
      </c>
      <c r="F13" s="63">
        <v>33.94</v>
      </c>
      <c r="G13" s="63">
        <v>0.04</v>
      </c>
      <c r="H13" s="63">
        <v>0.05</v>
      </c>
      <c r="I13" s="63">
        <v>0.02</v>
      </c>
      <c r="J13" s="63">
        <v>0.56</v>
      </c>
      <c r="K13" s="64">
        <v>9.8</v>
      </c>
      <c r="L13" s="63">
        <v>5.68</v>
      </c>
      <c r="M13" s="63">
        <v>32.04</v>
      </c>
      <c r="N13" s="63">
        <v>0.54</v>
      </c>
      <c r="O13" s="82" t="s">
        <v>134</v>
      </c>
    </row>
    <row r="14" spans="1:15" ht="12.75" customHeight="1">
      <c r="A14" s="4" t="s">
        <v>15</v>
      </c>
      <c r="B14" s="4">
        <v>100</v>
      </c>
      <c r="C14" s="65">
        <v>42</v>
      </c>
      <c r="D14" s="64">
        <v>0.4</v>
      </c>
      <c r="E14" s="64">
        <v>0.3</v>
      </c>
      <c r="F14" s="64">
        <v>9.5</v>
      </c>
      <c r="G14" s="145">
        <v>0.01</v>
      </c>
      <c r="H14" s="63">
        <v>0.02</v>
      </c>
      <c r="I14" s="65">
        <v>5</v>
      </c>
      <c r="J14" s="64">
        <v>0.1</v>
      </c>
      <c r="K14" s="65">
        <v>19</v>
      </c>
      <c r="L14" s="65">
        <v>12</v>
      </c>
      <c r="M14" s="65">
        <v>16</v>
      </c>
      <c r="N14" s="64">
        <v>2.3</v>
      </c>
      <c r="O14" s="49" t="s">
        <v>220</v>
      </c>
    </row>
    <row r="15" spans="1:15" ht="12.75" customHeight="1">
      <c r="A15" s="3" t="s">
        <v>91</v>
      </c>
      <c r="B15" s="15">
        <f>C15*100/C37</f>
        <v>11.645439105087904</v>
      </c>
      <c r="C15" s="59">
        <f aca="true" t="shared" si="1" ref="C15:N15">SUM(C12:C14)</f>
        <v>329.8</v>
      </c>
      <c r="D15" s="59">
        <f t="shared" si="1"/>
        <v>7.45</v>
      </c>
      <c r="E15" s="59">
        <f t="shared" si="1"/>
        <v>6.43</v>
      </c>
      <c r="F15" s="59">
        <f t="shared" si="1"/>
        <v>64.22999999999999</v>
      </c>
      <c r="G15" s="67">
        <f t="shared" si="1"/>
        <v>0.08</v>
      </c>
      <c r="H15" s="59">
        <f t="shared" si="1"/>
        <v>0.11</v>
      </c>
      <c r="I15" s="59">
        <f t="shared" si="1"/>
        <v>6.32</v>
      </c>
      <c r="J15" s="59">
        <f t="shared" si="1"/>
        <v>0.8300000000000001</v>
      </c>
      <c r="K15" s="59">
        <f t="shared" si="1"/>
        <v>28.8</v>
      </c>
      <c r="L15" s="59">
        <f t="shared" si="1"/>
        <v>39.32</v>
      </c>
      <c r="M15" s="59">
        <f t="shared" si="1"/>
        <v>164.24</v>
      </c>
      <c r="N15" s="59">
        <f t="shared" si="1"/>
        <v>3.54</v>
      </c>
      <c r="O15" s="4"/>
    </row>
    <row r="16" spans="1:15" ht="12.75" customHeight="1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5" ht="12.75" customHeight="1">
      <c r="A17" s="4" t="s">
        <v>342</v>
      </c>
      <c r="B17" s="4">
        <v>120</v>
      </c>
      <c r="C17" s="167">
        <v>112.44</v>
      </c>
      <c r="D17" s="167">
        <v>5.95</v>
      </c>
      <c r="E17" s="167">
        <v>7.36</v>
      </c>
      <c r="F17" s="167">
        <v>7.99</v>
      </c>
      <c r="G17" s="167">
        <v>0.09</v>
      </c>
      <c r="H17" s="167">
        <v>0.03</v>
      </c>
      <c r="I17" s="167">
        <v>8.69</v>
      </c>
      <c r="J17" s="167">
        <v>0.21</v>
      </c>
      <c r="K17" s="167">
        <v>217.25</v>
      </c>
      <c r="L17" s="168">
        <v>29.9</v>
      </c>
      <c r="M17" s="167">
        <v>143.61</v>
      </c>
      <c r="N17" s="167">
        <v>1.56</v>
      </c>
      <c r="O17" s="4" t="s">
        <v>301</v>
      </c>
    </row>
    <row r="18" spans="1:15" ht="12.75" customHeight="1">
      <c r="A18" s="4" t="s">
        <v>361</v>
      </c>
      <c r="B18" s="4">
        <v>250</v>
      </c>
      <c r="C18" s="63">
        <v>214.15</v>
      </c>
      <c r="D18" s="63">
        <v>14.34</v>
      </c>
      <c r="E18" s="63">
        <v>5.91</v>
      </c>
      <c r="F18" s="63">
        <v>24.94</v>
      </c>
      <c r="G18" s="63"/>
      <c r="H18" s="64">
        <v>0.2</v>
      </c>
      <c r="I18" s="64">
        <v>21.5</v>
      </c>
      <c r="J18" s="63"/>
      <c r="K18" s="63">
        <v>33.56</v>
      </c>
      <c r="L18" s="63">
        <v>44.56</v>
      </c>
      <c r="M18" s="64">
        <v>194.3</v>
      </c>
      <c r="N18" s="63">
        <v>2.43</v>
      </c>
      <c r="O18" s="4" t="s">
        <v>323</v>
      </c>
    </row>
    <row r="19" spans="1:15" ht="12.75" customHeight="1">
      <c r="A19" s="4" t="s">
        <v>31</v>
      </c>
      <c r="B19" s="4">
        <v>100</v>
      </c>
      <c r="C19" s="64">
        <v>123.2</v>
      </c>
      <c r="D19" s="63">
        <v>4.66</v>
      </c>
      <c r="E19" s="63">
        <v>1.88</v>
      </c>
      <c r="F19" s="63">
        <v>14.18</v>
      </c>
      <c r="G19" s="63">
        <v>0.35</v>
      </c>
      <c r="H19" s="63">
        <v>0.11</v>
      </c>
      <c r="I19" s="63">
        <v>3.33</v>
      </c>
      <c r="J19" s="63">
        <v>2.08</v>
      </c>
      <c r="K19" s="63">
        <v>43.42</v>
      </c>
      <c r="L19" s="63">
        <v>31.54</v>
      </c>
      <c r="M19" s="63"/>
      <c r="N19" s="64">
        <v>0.9</v>
      </c>
      <c r="O19" s="49" t="s">
        <v>221</v>
      </c>
    </row>
    <row r="20" spans="1:15" ht="12.75" customHeight="1">
      <c r="A20" s="4" t="s">
        <v>362</v>
      </c>
      <c r="B20" s="4">
        <v>220</v>
      </c>
      <c r="C20" s="63">
        <v>138.41</v>
      </c>
      <c r="D20" s="65">
        <v>4</v>
      </c>
      <c r="E20" s="63">
        <v>11.31</v>
      </c>
      <c r="F20" s="63">
        <v>12.72</v>
      </c>
      <c r="G20" s="63"/>
      <c r="H20" s="64">
        <v>0.2</v>
      </c>
      <c r="I20" s="63">
        <v>32.63</v>
      </c>
      <c r="J20" s="64">
        <v>2.2</v>
      </c>
      <c r="K20" s="63">
        <v>42.85</v>
      </c>
      <c r="L20" s="63">
        <v>42.15</v>
      </c>
      <c r="M20" s="63">
        <v>118.59</v>
      </c>
      <c r="N20" s="63">
        <v>1.69</v>
      </c>
      <c r="O20" s="49" t="s">
        <v>177</v>
      </c>
    </row>
    <row r="21" spans="1:15" ht="12.75" customHeight="1">
      <c r="A21" s="4" t="s">
        <v>103</v>
      </c>
      <c r="B21" s="4">
        <v>200</v>
      </c>
      <c r="C21" s="48">
        <v>87</v>
      </c>
      <c r="D21" s="44">
        <v>0.33</v>
      </c>
      <c r="E21" s="45"/>
      <c r="F21" s="44">
        <v>21.66</v>
      </c>
      <c r="G21" s="45"/>
      <c r="H21" s="45"/>
      <c r="I21" s="43">
        <v>0.3</v>
      </c>
      <c r="J21" s="44">
        <v>0.14</v>
      </c>
      <c r="K21" s="43">
        <v>33.6</v>
      </c>
      <c r="L21" s="43">
        <v>4.5</v>
      </c>
      <c r="M21" s="44">
        <v>11.55</v>
      </c>
      <c r="N21" s="44">
        <v>0.95</v>
      </c>
      <c r="O21" s="4" t="s">
        <v>182</v>
      </c>
    </row>
    <row r="22" spans="1:15" ht="12.75" customHeight="1">
      <c r="A22" s="4" t="s">
        <v>19</v>
      </c>
      <c r="B22" s="4">
        <v>70</v>
      </c>
      <c r="C22" s="43">
        <v>126.7</v>
      </c>
      <c r="D22" s="44">
        <v>4.62</v>
      </c>
      <c r="E22" s="44">
        <v>0.84</v>
      </c>
      <c r="F22" s="44">
        <v>23.94</v>
      </c>
      <c r="G22" s="45"/>
      <c r="H22" s="44">
        <v>0.13</v>
      </c>
      <c r="I22" s="45"/>
      <c r="J22" s="44">
        <v>0.47</v>
      </c>
      <c r="K22" s="43">
        <v>24.5</v>
      </c>
      <c r="L22" s="43">
        <v>32.9</v>
      </c>
      <c r="M22" s="43">
        <v>110.6</v>
      </c>
      <c r="N22" s="44">
        <v>2.73</v>
      </c>
      <c r="O22" s="4" t="s">
        <v>193</v>
      </c>
    </row>
    <row r="23" spans="1:15" ht="12.75" customHeight="1">
      <c r="A23" s="3" t="s">
        <v>20</v>
      </c>
      <c r="B23" s="15">
        <f>C23*100/C37</f>
        <v>28.31557798171617</v>
      </c>
      <c r="C23" s="59">
        <f aca="true" t="shared" si="2" ref="C23:N23">SUM(C17:C22)</f>
        <v>801.9000000000001</v>
      </c>
      <c r="D23" s="59">
        <f t="shared" si="2"/>
        <v>33.9</v>
      </c>
      <c r="E23" s="59">
        <f t="shared" si="2"/>
        <v>27.3</v>
      </c>
      <c r="F23" s="59">
        <f t="shared" si="2"/>
        <v>105.42999999999999</v>
      </c>
      <c r="G23" s="59">
        <f t="shared" si="2"/>
        <v>0.43999999999999995</v>
      </c>
      <c r="H23" s="59">
        <f t="shared" si="2"/>
        <v>0.67</v>
      </c>
      <c r="I23" s="59">
        <f t="shared" si="2"/>
        <v>66.45</v>
      </c>
      <c r="J23" s="59">
        <f t="shared" si="2"/>
        <v>5.1</v>
      </c>
      <c r="K23" s="59">
        <f t="shared" si="2"/>
        <v>395.18000000000006</v>
      </c>
      <c r="L23" s="59">
        <f t="shared" si="2"/>
        <v>185.55</v>
      </c>
      <c r="M23" s="50">
        <f>SUM(M17:M22)</f>
        <v>578.65</v>
      </c>
      <c r="N23" s="59">
        <f t="shared" si="2"/>
        <v>10.26</v>
      </c>
      <c r="O23" s="4"/>
    </row>
    <row r="24" spans="1:15" ht="12.75" customHeight="1">
      <c r="A24" s="3" t="s">
        <v>316</v>
      </c>
      <c r="B24" s="4"/>
      <c r="C24" s="49"/>
      <c r="D24" s="49"/>
      <c r="E24" s="49"/>
      <c r="F24" s="49"/>
      <c r="G24" s="82"/>
      <c r="H24" s="49"/>
      <c r="I24" s="49"/>
      <c r="J24" s="49"/>
      <c r="K24" s="49"/>
      <c r="L24" s="49"/>
      <c r="M24" s="49"/>
      <c r="N24" s="49"/>
      <c r="O24" s="4"/>
    </row>
    <row r="25" spans="1:15" ht="12.75" customHeight="1">
      <c r="A25" s="4" t="s">
        <v>178</v>
      </c>
      <c r="B25" s="4">
        <v>200</v>
      </c>
      <c r="C25" s="65">
        <v>108</v>
      </c>
      <c r="D25" s="64">
        <v>5.8</v>
      </c>
      <c r="E25" s="65">
        <v>5</v>
      </c>
      <c r="F25" s="64">
        <v>8.4</v>
      </c>
      <c r="G25" s="65"/>
      <c r="H25" s="63">
        <v>0.04</v>
      </c>
      <c r="I25" s="64">
        <v>0.6</v>
      </c>
      <c r="J25" s="64">
        <v>0.2</v>
      </c>
      <c r="K25" s="65"/>
      <c r="L25" s="65">
        <v>28</v>
      </c>
      <c r="M25" s="65">
        <v>184</v>
      </c>
      <c r="N25" s="64">
        <v>0.2</v>
      </c>
      <c r="O25" s="56" t="s">
        <v>179</v>
      </c>
    </row>
    <row r="26" spans="1:15" ht="12.75" customHeight="1">
      <c r="A26" s="8" t="s">
        <v>44</v>
      </c>
      <c r="B26" s="8">
        <v>50</v>
      </c>
      <c r="C26" s="48">
        <v>131</v>
      </c>
      <c r="D26" s="44">
        <v>3.75</v>
      </c>
      <c r="E26" s="44">
        <v>1.45</v>
      </c>
      <c r="F26" s="43">
        <v>25.7</v>
      </c>
      <c r="G26" s="45"/>
      <c r="H26" s="44">
        <v>0.06</v>
      </c>
      <c r="I26" s="45"/>
      <c r="J26" s="44">
        <v>0.45</v>
      </c>
      <c r="K26" s="43">
        <v>9.5</v>
      </c>
      <c r="L26" s="43">
        <v>6.5</v>
      </c>
      <c r="M26" s="43">
        <v>32.5</v>
      </c>
      <c r="N26" s="43">
        <v>0.6</v>
      </c>
      <c r="O26" s="4" t="s">
        <v>195</v>
      </c>
    </row>
    <row r="27" spans="1:15" ht="12.75" customHeight="1">
      <c r="A27" s="3" t="s">
        <v>380</v>
      </c>
      <c r="B27" s="15">
        <f>C27*100/C37</f>
        <v>8.439235737161944</v>
      </c>
      <c r="C27" s="59">
        <f aca="true" t="shared" si="3" ref="C27:N27">SUM(C25:C26)</f>
        <v>239</v>
      </c>
      <c r="D27" s="59">
        <f t="shared" si="3"/>
        <v>9.55</v>
      </c>
      <c r="E27" s="59">
        <f t="shared" si="3"/>
        <v>6.45</v>
      </c>
      <c r="F27" s="59">
        <f t="shared" si="3"/>
        <v>34.1</v>
      </c>
      <c r="G27" s="59">
        <f t="shared" si="3"/>
        <v>0</v>
      </c>
      <c r="H27" s="59">
        <f t="shared" si="3"/>
        <v>0.1</v>
      </c>
      <c r="I27" s="59">
        <f t="shared" si="3"/>
        <v>0.6</v>
      </c>
      <c r="J27" s="59">
        <f t="shared" si="3"/>
        <v>0.65</v>
      </c>
      <c r="K27" s="59">
        <f t="shared" si="3"/>
        <v>9.5</v>
      </c>
      <c r="L27" s="59">
        <f t="shared" si="3"/>
        <v>34.5</v>
      </c>
      <c r="M27" s="59">
        <f t="shared" si="3"/>
        <v>216.5</v>
      </c>
      <c r="N27" s="59">
        <f t="shared" si="3"/>
        <v>0.8</v>
      </c>
      <c r="O27" s="4"/>
    </row>
    <row r="28" spans="1:15" ht="12.75" customHeight="1">
      <c r="A28" s="3" t="s">
        <v>21</v>
      </c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"/>
    </row>
    <row r="29" spans="1:15" ht="12.75" customHeight="1">
      <c r="A29" s="4" t="s">
        <v>105</v>
      </c>
      <c r="B29" s="4">
        <v>120</v>
      </c>
      <c r="C29" s="65">
        <v>92</v>
      </c>
      <c r="D29" s="63">
        <v>0.01</v>
      </c>
      <c r="E29" s="63">
        <v>1.65</v>
      </c>
      <c r="F29" s="63">
        <v>0.02</v>
      </c>
      <c r="G29" s="63">
        <v>0.02</v>
      </c>
      <c r="H29" s="66"/>
      <c r="I29" s="66"/>
      <c r="J29" s="66"/>
      <c r="K29" s="63">
        <v>0.24</v>
      </c>
      <c r="L29" s="63">
        <v>0.01</v>
      </c>
      <c r="M29" s="63">
        <v>0.38</v>
      </c>
      <c r="N29" s="66"/>
      <c r="O29" s="49" t="s">
        <v>222</v>
      </c>
    </row>
    <row r="30" spans="1:15" ht="12.75" customHeight="1">
      <c r="A30" s="4" t="s">
        <v>43</v>
      </c>
      <c r="B30" s="4">
        <v>100</v>
      </c>
      <c r="C30" s="64">
        <v>191.3</v>
      </c>
      <c r="D30" s="63">
        <v>6.94</v>
      </c>
      <c r="E30" s="63">
        <v>3.63</v>
      </c>
      <c r="F30" s="145">
        <v>0.04</v>
      </c>
      <c r="G30" s="63">
        <v>0.05</v>
      </c>
      <c r="H30" s="63">
        <v>0.06</v>
      </c>
      <c r="I30" s="66"/>
      <c r="J30" s="63">
        <v>3.97</v>
      </c>
      <c r="K30" s="63">
        <v>9.15</v>
      </c>
      <c r="L30" s="63">
        <v>24.72</v>
      </c>
      <c r="M30" s="64">
        <v>155.8</v>
      </c>
      <c r="N30" s="63">
        <v>1.06</v>
      </c>
      <c r="O30" s="4" t="s">
        <v>223</v>
      </c>
    </row>
    <row r="31" spans="1:15" ht="12.75" customHeight="1">
      <c r="A31" s="8" t="s">
        <v>71</v>
      </c>
      <c r="B31" s="8">
        <v>200</v>
      </c>
      <c r="C31" s="63">
        <v>188.48</v>
      </c>
      <c r="D31" s="63">
        <v>2.93</v>
      </c>
      <c r="E31" s="63">
        <v>11.55</v>
      </c>
      <c r="F31" s="63">
        <v>37.26</v>
      </c>
      <c r="G31" s="63">
        <v>0.27</v>
      </c>
      <c r="H31" s="63">
        <v>0.05</v>
      </c>
      <c r="I31" s="63">
        <v>0.43</v>
      </c>
      <c r="J31" s="63"/>
      <c r="K31" s="63">
        <v>276.08</v>
      </c>
      <c r="L31" s="63">
        <v>39.56</v>
      </c>
      <c r="M31" s="63">
        <v>226.84</v>
      </c>
      <c r="N31" s="63">
        <v>0.85</v>
      </c>
      <c r="O31" s="134" t="s">
        <v>180</v>
      </c>
    </row>
    <row r="32" spans="1:15" s="107" customFormat="1" ht="12.75" customHeight="1">
      <c r="A32" s="14" t="s">
        <v>28</v>
      </c>
      <c r="B32" s="14">
        <v>40</v>
      </c>
      <c r="C32" s="146">
        <v>62.8</v>
      </c>
      <c r="D32" s="147">
        <v>5.08</v>
      </c>
      <c r="E32" s="146">
        <v>4.6</v>
      </c>
      <c r="F32" s="147">
        <v>0.28</v>
      </c>
      <c r="G32" s="146">
        <v>0.1</v>
      </c>
      <c r="H32" s="147">
        <v>0.03</v>
      </c>
      <c r="I32" s="148"/>
      <c r="J32" s="147">
        <v>0.08</v>
      </c>
      <c r="K32" s="149">
        <v>22</v>
      </c>
      <c r="L32" s="146">
        <v>4.8</v>
      </c>
      <c r="M32" s="146">
        <v>76.8</v>
      </c>
      <c r="N32" s="119">
        <v>1</v>
      </c>
      <c r="O32" s="14" t="s">
        <v>224</v>
      </c>
    </row>
    <row r="33" spans="1:15" ht="12.75" customHeight="1">
      <c r="A33" s="4" t="s">
        <v>104</v>
      </c>
      <c r="B33" s="4">
        <v>200</v>
      </c>
      <c r="C33" s="48">
        <v>76</v>
      </c>
      <c r="D33" s="48">
        <v>1</v>
      </c>
      <c r="E33" s="45"/>
      <c r="F33" s="43">
        <v>18.2</v>
      </c>
      <c r="G33" s="45"/>
      <c r="H33" s="44">
        <v>0.02</v>
      </c>
      <c r="I33" s="48">
        <v>4</v>
      </c>
      <c r="J33" s="43">
        <v>0.2</v>
      </c>
      <c r="K33" s="48">
        <v>14</v>
      </c>
      <c r="L33" s="48">
        <v>8</v>
      </c>
      <c r="M33" s="48">
        <v>14</v>
      </c>
      <c r="N33" s="43">
        <v>0.6</v>
      </c>
      <c r="O33" s="4" t="s">
        <v>199</v>
      </c>
    </row>
    <row r="34" spans="1:15" ht="12.75" customHeight="1">
      <c r="A34" s="4" t="s">
        <v>44</v>
      </c>
      <c r="B34" s="138">
        <v>50</v>
      </c>
      <c r="C34" s="48">
        <v>131</v>
      </c>
      <c r="D34" s="44">
        <v>3.75</v>
      </c>
      <c r="E34" s="44">
        <v>1.45</v>
      </c>
      <c r="F34" s="43">
        <v>25.7</v>
      </c>
      <c r="G34" s="45"/>
      <c r="H34" s="44">
        <v>0.06</v>
      </c>
      <c r="I34" s="45"/>
      <c r="J34" s="44">
        <v>0.45</v>
      </c>
      <c r="K34" s="43">
        <v>9.5</v>
      </c>
      <c r="L34" s="43">
        <v>6.5</v>
      </c>
      <c r="M34" s="43">
        <v>32.5</v>
      </c>
      <c r="N34" s="43">
        <v>0.6</v>
      </c>
      <c r="O34" s="4" t="s">
        <v>195</v>
      </c>
    </row>
    <row r="35" spans="1:15" ht="12.75" customHeight="1">
      <c r="A35" s="4" t="s">
        <v>19</v>
      </c>
      <c r="B35" s="4">
        <v>50</v>
      </c>
      <c r="C35" s="43">
        <v>90.5</v>
      </c>
      <c r="D35" s="43">
        <v>3.3</v>
      </c>
      <c r="E35" s="43">
        <v>0.6</v>
      </c>
      <c r="F35" s="43">
        <v>17.1</v>
      </c>
      <c r="G35" s="45"/>
      <c r="H35" s="44">
        <v>0.09</v>
      </c>
      <c r="I35" s="45"/>
      <c r="J35" s="44">
        <v>0.34</v>
      </c>
      <c r="K35" s="43">
        <v>17.5</v>
      </c>
      <c r="L35" s="43">
        <v>23.5</v>
      </c>
      <c r="M35" s="48">
        <v>79</v>
      </c>
      <c r="N35" s="44">
        <v>1.95</v>
      </c>
      <c r="O35" s="4" t="s">
        <v>193</v>
      </c>
    </row>
    <row r="36" spans="1:15" ht="12.75" customHeight="1">
      <c r="A36" s="3" t="s">
        <v>23</v>
      </c>
      <c r="B36" s="15">
        <f>C36*100/C37</f>
        <v>29.381252184843976</v>
      </c>
      <c r="C36" s="59">
        <f aca="true" t="shared" si="4" ref="C36:N36">SUM(C29:C35)</f>
        <v>832.0799999999999</v>
      </c>
      <c r="D36" s="59">
        <f t="shared" si="4"/>
        <v>23.01</v>
      </c>
      <c r="E36" s="59">
        <f t="shared" si="4"/>
        <v>23.48</v>
      </c>
      <c r="F36" s="59">
        <f t="shared" si="4"/>
        <v>98.6</v>
      </c>
      <c r="G36" s="59">
        <f t="shared" si="4"/>
        <v>0.44000000000000006</v>
      </c>
      <c r="H36" s="59">
        <f t="shared" si="4"/>
        <v>0.31</v>
      </c>
      <c r="I36" s="59">
        <f t="shared" si="4"/>
        <v>4.43</v>
      </c>
      <c r="J36" s="59">
        <f t="shared" si="4"/>
        <v>5.04</v>
      </c>
      <c r="K36" s="59">
        <f t="shared" si="4"/>
        <v>348.46999999999997</v>
      </c>
      <c r="L36" s="59">
        <f t="shared" si="4"/>
        <v>107.09</v>
      </c>
      <c r="M36" s="50">
        <f>SUM(M29:M35)</f>
        <v>585.3199999999999</v>
      </c>
      <c r="N36" s="59">
        <f t="shared" si="4"/>
        <v>6.0600000000000005</v>
      </c>
      <c r="O36" s="4"/>
    </row>
    <row r="37" spans="1:15" ht="12.75" customHeight="1">
      <c r="A37" s="3" t="s">
        <v>24</v>
      </c>
      <c r="B37" s="3"/>
      <c r="C37" s="59">
        <f aca="true" t="shared" si="5" ref="C37:N37">C10+C15+C27+C23+C36</f>
        <v>2832.01</v>
      </c>
      <c r="D37" s="51">
        <f t="shared" si="5"/>
        <v>98.96</v>
      </c>
      <c r="E37" s="50">
        <f t="shared" si="5"/>
        <v>86.35000000000001</v>
      </c>
      <c r="F37" s="59">
        <f t="shared" si="5"/>
        <v>408.7199999999999</v>
      </c>
      <c r="G37" s="59">
        <f t="shared" si="5"/>
        <v>1.12</v>
      </c>
      <c r="H37" s="59">
        <f t="shared" si="5"/>
        <v>1.46</v>
      </c>
      <c r="I37" s="59">
        <f t="shared" si="5"/>
        <v>86.70000000000002</v>
      </c>
      <c r="J37" s="59">
        <f t="shared" si="5"/>
        <v>13.280000000000001</v>
      </c>
      <c r="K37" s="59">
        <f t="shared" si="5"/>
        <v>1392.77</v>
      </c>
      <c r="L37" s="59">
        <f t="shared" si="5"/>
        <v>437.65</v>
      </c>
      <c r="M37" s="59">
        <f t="shared" si="5"/>
        <v>1861.7099999999998</v>
      </c>
      <c r="N37" s="59">
        <f t="shared" si="5"/>
        <v>23.46</v>
      </c>
      <c r="O37" s="4"/>
    </row>
    <row r="38" spans="1:2" ht="12.75">
      <c r="A38" s="12" t="s">
        <v>51</v>
      </c>
      <c r="B38" s="107"/>
    </row>
    <row r="39" spans="1:2" ht="12.75">
      <c r="A39" s="12" t="s">
        <v>52</v>
      </c>
      <c r="B39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39"/>
  <sheetViews>
    <sheetView zoomScalePageLayoutView="0" workbookViewId="0" topLeftCell="A1">
      <selection activeCell="A1" sqref="A1:O39"/>
    </sheetView>
  </sheetViews>
  <sheetFormatPr defaultColWidth="9.140625" defaultRowHeight="12.75"/>
  <cols>
    <col min="1" max="1" width="30.00390625" style="0" customWidth="1"/>
    <col min="2" max="2" width="6.7109375" style="0" customWidth="1"/>
    <col min="3" max="3" width="7.140625" style="0" customWidth="1"/>
    <col min="4" max="4" width="6.140625" style="0" customWidth="1"/>
    <col min="5" max="5" width="5.8515625" style="0" customWidth="1"/>
    <col min="6" max="6" width="6.57421875" style="0" customWidth="1"/>
    <col min="7" max="7" width="5.7109375" style="0" customWidth="1"/>
    <col min="8" max="9" width="5.28125" style="0" customWidth="1"/>
    <col min="10" max="10" width="6.00390625" style="0" customWidth="1"/>
    <col min="11" max="11" width="6.57421875" style="0" customWidth="1"/>
    <col min="12" max="12" width="6.421875" style="0" customWidth="1"/>
    <col min="13" max="13" width="6.7109375" style="0" customWidth="1"/>
    <col min="14" max="14" width="5.8515625" style="0" customWidth="1"/>
    <col min="15" max="15" width="8.421875" style="0" customWidth="1"/>
  </cols>
  <sheetData>
    <row r="1" spans="1:15" ht="12.75">
      <c r="A1" s="7" t="s">
        <v>41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237</v>
      </c>
      <c r="P4" s="1"/>
      <c r="Q4" s="1"/>
    </row>
    <row r="5" spans="1:17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  <c r="P5" s="1"/>
      <c r="Q5" s="1"/>
    </row>
    <row r="6" spans="1:35" s="94" customFormat="1" ht="12.75" customHeight="1">
      <c r="A6" s="14" t="s">
        <v>136</v>
      </c>
      <c r="B6" s="14">
        <v>250</v>
      </c>
      <c r="C6" s="103">
        <v>180.08</v>
      </c>
      <c r="D6" s="103">
        <v>12.62</v>
      </c>
      <c r="E6" s="103">
        <v>7.38</v>
      </c>
      <c r="F6" s="101">
        <v>43.4</v>
      </c>
      <c r="G6" s="103">
        <v>0.23</v>
      </c>
      <c r="H6" s="103">
        <v>0.14</v>
      </c>
      <c r="I6" s="103"/>
      <c r="J6" s="103">
        <v>0.83</v>
      </c>
      <c r="K6" s="103">
        <v>391.61</v>
      </c>
      <c r="L6" s="103"/>
      <c r="M6" s="103">
        <v>157.65</v>
      </c>
      <c r="N6" s="103">
        <v>1.92</v>
      </c>
      <c r="O6" s="14" t="s">
        <v>225</v>
      </c>
      <c r="P6" s="106"/>
      <c r="Q6" s="106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</row>
    <row r="7" spans="1:17" ht="12.75" customHeight="1">
      <c r="A7" s="4" t="s">
        <v>138</v>
      </c>
      <c r="B7" s="4">
        <v>50</v>
      </c>
      <c r="C7" s="77">
        <v>50.5</v>
      </c>
      <c r="D7" s="77">
        <v>6.1</v>
      </c>
      <c r="E7" s="79">
        <v>14</v>
      </c>
      <c r="F7" s="80"/>
      <c r="G7" s="80"/>
      <c r="H7" s="78">
        <v>0.13</v>
      </c>
      <c r="I7" s="80"/>
      <c r="J7" s="78">
        <v>1.24</v>
      </c>
      <c r="K7" s="77">
        <v>9.5</v>
      </c>
      <c r="L7" s="77">
        <v>8.5</v>
      </c>
      <c r="M7" s="79">
        <v>73</v>
      </c>
      <c r="N7" s="78">
        <v>0.85</v>
      </c>
      <c r="O7" s="4" t="s">
        <v>226</v>
      </c>
      <c r="P7" s="1"/>
      <c r="Q7" s="1"/>
    </row>
    <row r="8" spans="1:17" ht="12.75" customHeight="1">
      <c r="A8" s="4" t="s">
        <v>12</v>
      </c>
      <c r="B8" s="4">
        <v>10</v>
      </c>
      <c r="C8" s="64">
        <v>74.8</v>
      </c>
      <c r="D8" s="63">
        <v>0.05</v>
      </c>
      <c r="E8" s="63">
        <v>8.25</v>
      </c>
      <c r="F8" s="63">
        <v>0.08</v>
      </c>
      <c r="G8" s="64">
        <v>0.1</v>
      </c>
      <c r="H8" s="66"/>
      <c r="I8" s="66"/>
      <c r="J8" s="63">
        <v>0.01</v>
      </c>
      <c r="K8" s="64">
        <v>1.2</v>
      </c>
      <c r="L8" s="63">
        <v>0.04</v>
      </c>
      <c r="M8" s="64">
        <v>1.9</v>
      </c>
      <c r="N8" s="63">
        <v>0.02</v>
      </c>
      <c r="O8" s="49" t="s">
        <v>186</v>
      </c>
      <c r="P8" s="1"/>
      <c r="Q8" s="1"/>
    </row>
    <row r="9" spans="1:17" ht="12.75" customHeight="1">
      <c r="A9" s="4" t="s">
        <v>16</v>
      </c>
      <c r="B9" s="4">
        <v>100</v>
      </c>
      <c r="C9" s="43">
        <v>238</v>
      </c>
      <c r="D9" s="43">
        <v>7.6</v>
      </c>
      <c r="E9" s="43">
        <v>0.8</v>
      </c>
      <c r="F9" s="43">
        <v>48.6</v>
      </c>
      <c r="G9" s="43"/>
      <c r="H9" s="43">
        <v>0.11</v>
      </c>
      <c r="I9" s="43"/>
      <c r="J9" s="43">
        <v>0.92</v>
      </c>
      <c r="K9" s="43">
        <v>20</v>
      </c>
      <c r="L9" s="43">
        <v>14</v>
      </c>
      <c r="M9" s="43">
        <v>65</v>
      </c>
      <c r="N9" s="43">
        <v>1.1</v>
      </c>
      <c r="O9" s="49" t="s">
        <v>185</v>
      </c>
      <c r="P9" s="1"/>
      <c r="Q9" s="1"/>
    </row>
    <row r="10" spans="1:17" ht="12.75" customHeight="1">
      <c r="A10" s="4" t="s">
        <v>339</v>
      </c>
      <c r="B10" s="4">
        <v>200</v>
      </c>
      <c r="C10" s="44">
        <v>85.85</v>
      </c>
      <c r="D10" s="43">
        <v>1.8</v>
      </c>
      <c r="E10" s="43">
        <v>1.7</v>
      </c>
      <c r="F10" s="43">
        <v>17.4</v>
      </c>
      <c r="G10" s="44">
        <v>0.02</v>
      </c>
      <c r="H10" s="44">
        <v>0.02</v>
      </c>
      <c r="I10" s="44">
        <v>0.85</v>
      </c>
      <c r="J10" s="44">
        <v>0.21</v>
      </c>
      <c r="K10" s="43">
        <v>70.2</v>
      </c>
      <c r="L10" s="43">
        <v>15.8</v>
      </c>
      <c r="M10" s="44">
        <v>61.48</v>
      </c>
      <c r="N10" s="44">
        <v>1.72</v>
      </c>
      <c r="O10" s="4" t="s">
        <v>340</v>
      </c>
      <c r="P10" s="1"/>
      <c r="Q10" s="1"/>
    </row>
    <row r="11" spans="1:17" ht="12.75" customHeight="1">
      <c r="A11" s="3" t="s">
        <v>85</v>
      </c>
      <c r="B11" s="15">
        <f>C11*100/C37</f>
        <v>27.712790789856157</v>
      </c>
      <c r="C11" s="59">
        <f aca="true" t="shared" si="0" ref="C11:N11">SUM(C6:C10)</f>
        <v>629.23</v>
      </c>
      <c r="D11" s="59">
        <f t="shared" si="0"/>
        <v>28.169999999999998</v>
      </c>
      <c r="E11" s="59">
        <f t="shared" si="0"/>
        <v>32.13</v>
      </c>
      <c r="F11" s="81">
        <f t="shared" si="0"/>
        <v>109.47999999999999</v>
      </c>
      <c r="G11" s="59">
        <f t="shared" si="0"/>
        <v>0.35000000000000003</v>
      </c>
      <c r="H11" s="59">
        <f t="shared" si="0"/>
        <v>0.4</v>
      </c>
      <c r="I11" s="59">
        <f t="shared" si="0"/>
        <v>0.85</v>
      </c>
      <c r="J11" s="59">
        <f t="shared" si="0"/>
        <v>3.2099999999999995</v>
      </c>
      <c r="K11" s="59">
        <f t="shared" si="0"/>
        <v>492.51</v>
      </c>
      <c r="L11" s="59">
        <f t="shared" si="0"/>
        <v>38.34</v>
      </c>
      <c r="M11" s="59">
        <f t="shared" si="0"/>
        <v>359.03000000000003</v>
      </c>
      <c r="N11" s="59">
        <f t="shared" si="0"/>
        <v>5.61</v>
      </c>
      <c r="O11" s="3"/>
      <c r="P11" s="1"/>
      <c r="Q11" s="1"/>
    </row>
    <row r="12" spans="1:17" ht="12.75" customHeight="1">
      <c r="A12" s="3" t="s">
        <v>89</v>
      </c>
      <c r="B12" s="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"/>
      <c r="P12" s="1"/>
      <c r="Q12" s="1"/>
    </row>
    <row r="13" spans="1:17" ht="12.75" customHeight="1">
      <c r="A13" s="4" t="s">
        <v>238</v>
      </c>
      <c r="B13" s="4">
        <v>200</v>
      </c>
      <c r="C13" s="78">
        <v>10.43</v>
      </c>
      <c r="D13" s="78">
        <v>0.11</v>
      </c>
      <c r="E13" s="80"/>
      <c r="F13" s="78">
        <v>27.88</v>
      </c>
      <c r="G13" s="80"/>
      <c r="H13" s="80"/>
      <c r="I13" s="79">
        <v>3</v>
      </c>
      <c r="J13" s="78">
        <v>0.03</v>
      </c>
      <c r="K13" s="77">
        <v>6.8</v>
      </c>
      <c r="L13" s="77">
        <v>1.6</v>
      </c>
      <c r="M13" s="78">
        <v>9.13</v>
      </c>
      <c r="N13" s="78">
        <v>0.18</v>
      </c>
      <c r="O13" s="4" t="s">
        <v>227</v>
      </c>
      <c r="P13" s="1"/>
      <c r="Q13" s="1"/>
    </row>
    <row r="14" spans="1:123" s="94" customFormat="1" ht="12.75" customHeight="1">
      <c r="A14" s="14" t="s">
        <v>135</v>
      </c>
      <c r="B14" s="14">
        <v>75</v>
      </c>
      <c r="C14" s="103">
        <v>125.24</v>
      </c>
      <c r="D14" s="103">
        <v>5.31</v>
      </c>
      <c r="E14" s="103">
        <v>1.87</v>
      </c>
      <c r="F14" s="103">
        <v>35.49</v>
      </c>
      <c r="G14" s="103">
        <v>0.04</v>
      </c>
      <c r="H14" s="104">
        <v>0.08</v>
      </c>
      <c r="I14" s="102"/>
      <c r="J14" s="101">
        <v>0.8</v>
      </c>
      <c r="K14" s="105">
        <v>15.39</v>
      </c>
      <c r="L14" s="105">
        <v>11.49</v>
      </c>
      <c r="M14" s="105">
        <v>63.36</v>
      </c>
      <c r="N14" s="105">
        <v>0.79</v>
      </c>
      <c r="O14" s="14" t="s">
        <v>349</v>
      </c>
      <c r="P14" s="106"/>
      <c r="Q14" s="106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</row>
    <row r="15" spans="1:123" ht="12.75" customHeight="1">
      <c r="A15" s="71" t="s">
        <v>68</v>
      </c>
      <c r="B15" s="16">
        <v>100</v>
      </c>
      <c r="C15" s="89">
        <v>16</v>
      </c>
      <c r="D15" s="77">
        <v>1.5</v>
      </c>
      <c r="E15" s="77">
        <v>0.5</v>
      </c>
      <c r="F15" s="79">
        <v>21</v>
      </c>
      <c r="G15" s="80"/>
      <c r="H15" s="78">
        <v>0.04</v>
      </c>
      <c r="I15" s="79">
        <v>10</v>
      </c>
      <c r="J15" s="77">
        <v>0.6</v>
      </c>
      <c r="K15" s="79">
        <v>8</v>
      </c>
      <c r="L15" s="79">
        <v>42</v>
      </c>
      <c r="M15" s="79">
        <v>28</v>
      </c>
      <c r="N15" s="77">
        <v>0.6</v>
      </c>
      <c r="O15" s="4" t="s">
        <v>228</v>
      </c>
      <c r="P15" s="1"/>
      <c r="Q15" s="1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</row>
    <row r="16" spans="1:123" ht="12.75" customHeight="1">
      <c r="A16" s="3" t="s">
        <v>91</v>
      </c>
      <c r="B16" s="15">
        <f>C16*100/C37</f>
        <v>6.6799087441753935</v>
      </c>
      <c r="C16" s="59">
        <f aca="true" t="shared" si="1" ref="C16:N16">SUM(C13:C15)</f>
        <v>151.67</v>
      </c>
      <c r="D16" s="59">
        <f t="shared" si="1"/>
        <v>6.92</v>
      </c>
      <c r="E16" s="59">
        <f t="shared" si="1"/>
        <v>2.37</v>
      </c>
      <c r="F16" s="59">
        <f t="shared" si="1"/>
        <v>84.37</v>
      </c>
      <c r="G16" s="59">
        <f t="shared" si="1"/>
        <v>0.04</v>
      </c>
      <c r="H16" s="59">
        <f t="shared" si="1"/>
        <v>0.12</v>
      </c>
      <c r="I16" s="59">
        <f t="shared" si="1"/>
        <v>13</v>
      </c>
      <c r="J16" s="59">
        <f t="shared" si="1"/>
        <v>1.4300000000000002</v>
      </c>
      <c r="K16" s="59">
        <f t="shared" si="1"/>
        <v>30.19</v>
      </c>
      <c r="L16" s="59">
        <f t="shared" si="1"/>
        <v>55.09</v>
      </c>
      <c r="M16" s="59">
        <f t="shared" si="1"/>
        <v>100.49</v>
      </c>
      <c r="N16" s="59">
        <f t="shared" si="1"/>
        <v>1.5699999999999998</v>
      </c>
      <c r="O16" s="4"/>
      <c r="P16" s="1"/>
      <c r="Q16" s="1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</row>
    <row r="17" spans="1:123" ht="12.75" customHeight="1">
      <c r="A17" s="3" t="s">
        <v>17</v>
      </c>
      <c r="B17" s="4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"/>
      <c r="P17" s="1"/>
      <c r="Q17" s="1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</row>
    <row r="18" spans="1:123" ht="12.75" customHeight="1">
      <c r="A18" s="4" t="s">
        <v>363</v>
      </c>
      <c r="B18" s="4">
        <v>120</v>
      </c>
      <c r="C18" s="78">
        <v>111.57</v>
      </c>
      <c r="D18" s="78">
        <v>1.38</v>
      </c>
      <c r="E18" s="78">
        <v>6.15</v>
      </c>
      <c r="F18" s="78">
        <v>12.82</v>
      </c>
      <c r="G18" s="78"/>
      <c r="H18" s="78">
        <v>0.04</v>
      </c>
      <c r="I18" s="78">
        <v>15.67</v>
      </c>
      <c r="J18" s="78">
        <v>0.76</v>
      </c>
      <c r="K18" s="78">
        <v>43.91</v>
      </c>
      <c r="L18" s="78"/>
      <c r="M18" s="78">
        <v>36.76</v>
      </c>
      <c r="N18" s="78">
        <v>0.99</v>
      </c>
      <c r="O18" s="4" t="s">
        <v>229</v>
      </c>
      <c r="P18" s="1"/>
      <c r="Q18" s="1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</row>
    <row r="19" spans="1:123" ht="12.75" customHeight="1">
      <c r="A19" s="4" t="s">
        <v>364</v>
      </c>
      <c r="B19" s="4">
        <v>275</v>
      </c>
      <c r="C19" s="78">
        <v>131.56</v>
      </c>
      <c r="D19" s="78">
        <v>7.62</v>
      </c>
      <c r="E19" s="77">
        <v>7.7</v>
      </c>
      <c r="F19" s="78">
        <v>7.92</v>
      </c>
      <c r="G19" s="78">
        <v>1.11</v>
      </c>
      <c r="H19" s="78">
        <v>0.07</v>
      </c>
      <c r="I19" s="77">
        <v>15.5</v>
      </c>
      <c r="J19" s="78">
        <v>2.01</v>
      </c>
      <c r="K19" s="78">
        <v>365.01</v>
      </c>
      <c r="L19" s="77">
        <v>27.1</v>
      </c>
      <c r="M19" s="78">
        <v>103.72</v>
      </c>
      <c r="N19" s="78">
        <v>1.31</v>
      </c>
      <c r="O19" s="4" t="s">
        <v>230</v>
      </c>
      <c r="P19" s="1"/>
      <c r="Q19" s="1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</row>
    <row r="20" spans="1:123" ht="12.75" customHeight="1">
      <c r="A20" s="4" t="s">
        <v>55</v>
      </c>
      <c r="B20" s="4">
        <v>100</v>
      </c>
      <c r="C20" s="78">
        <v>54.32</v>
      </c>
      <c r="D20" s="78">
        <v>10.36</v>
      </c>
      <c r="E20" s="78">
        <v>4.13</v>
      </c>
      <c r="F20" s="78">
        <v>11.24</v>
      </c>
      <c r="G20" s="78">
        <v>0.11</v>
      </c>
      <c r="H20" s="78">
        <v>0.07</v>
      </c>
      <c r="I20" s="77">
        <v>2.9</v>
      </c>
      <c r="J20" s="78"/>
      <c r="K20" s="78">
        <v>21.13</v>
      </c>
      <c r="L20" s="78">
        <v>16.15</v>
      </c>
      <c r="M20" s="77">
        <v>110.6</v>
      </c>
      <c r="N20" s="78">
        <v>1.16</v>
      </c>
      <c r="O20" s="4" t="s">
        <v>231</v>
      </c>
      <c r="P20" s="1"/>
      <c r="Q20" s="1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</row>
    <row r="21" spans="1:123" s="94" customFormat="1" ht="12.75" customHeight="1">
      <c r="A21" s="14" t="s">
        <v>365</v>
      </c>
      <c r="B21" s="14">
        <v>200</v>
      </c>
      <c r="C21" s="101">
        <v>135.3</v>
      </c>
      <c r="D21" s="101">
        <v>7.5</v>
      </c>
      <c r="E21" s="103">
        <v>16.92</v>
      </c>
      <c r="F21" s="103">
        <v>7.41</v>
      </c>
      <c r="G21" s="103">
        <v>0.11</v>
      </c>
      <c r="H21" s="103">
        <v>0.08</v>
      </c>
      <c r="I21" s="101">
        <v>2.8</v>
      </c>
      <c r="J21" s="103">
        <v>1.18</v>
      </c>
      <c r="K21" s="101">
        <v>21.2</v>
      </c>
      <c r="L21" s="103">
        <v>115.96</v>
      </c>
      <c r="M21" s="103">
        <v>185.21</v>
      </c>
      <c r="N21" s="100">
        <v>4</v>
      </c>
      <c r="O21" s="14" t="s">
        <v>232</v>
      </c>
      <c r="P21" s="106"/>
      <c r="Q21" s="106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</row>
    <row r="22" spans="1:123" ht="12.75" customHeight="1">
      <c r="A22" s="4" t="s">
        <v>181</v>
      </c>
      <c r="B22" s="4">
        <v>200</v>
      </c>
      <c r="C22" s="48">
        <v>87</v>
      </c>
      <c r="D22" s="44">
        <v>0.33</v>
      </c>
      <c r="E22" s="45"/>
      <c r="F22" s="44">
        <v>0.66</v>
      </c>
      <c r="G22" s="45"/>
      <c r="H22" s="45"/>
      <c r="I22" s="43">
        <v>0.3</v>
      </c>
      <c r="J22" s="44">
        <v>0.14</v>
      </c>
      <c r="K22" s="43">
        <v>33.6</v>
      </c>
      <c r="L22" s="43">
        <v>4.5</v>
      </c>
      <c r="M22" s="44">
        <v>11.55</v>
      </c>
      <c r="N22" s="44">
        <v>0.95</v>
      </c>
      <c r="O22" s="4" t="s">
        <v>343</v>
      </c>
      <c r="P22" s="1"/>
      <c r="Q22" s="1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</row>
    <row r="23" spans="1:123" ht="12.75" customHeight="1">
      <c r="A23" s="4" t="s">
        <v>19</v>
      </c>
      <c r="B23" s="4">
        <v>70</v>
      </c>
      <c r="C23" s="43">
        <v>126.7</v>
      </c>
      <c r="D23" s="44">
        <v>4.62</v>
      </c>
      <c r="E23" s="44">
        <v>0.84</v>
      </c>
      <c r="F23" s="44">
        <v>23.94</v>
      </c>
      <c r="G23" s="45"/>
      <c r="H23" s="44">
        <v>0.13</v>
      </c>
      <c r="I23" s="45"/>
      <c r="J23" s="44">
        <v>0.47</v>
      </c>
      <c r="K23" s="43">
        <v>24.5</v>
      </c>
      <c r="L23" s="43">
        <v>32.9</v>
      </c>
      <c r="M23" s="43">
        <v>110.6</v>
      </c>
      <c r="N23" s="44">
        <v>2.73</v>
      </c>
      <c r="O23" s="4" t="s">
        <v>193</v>
      </c>
      <c r="P23" s="1"/>
      <c r="Q23" s="1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</row>
    <row r="24" spans="1:123" ht="12.75" customHeight="1">
      <c r="A24" s="3" t="s">
        <v>20</v>
      </c>
      <c r="B24" s="15">
        <f>C24*100/C37</f>
        <v>28.47120068353784</v>
      </c>
      <c r="C24" s="59">
        <f aca="true" t="shared" si="2" ref="C24:N24">SUM(C18:C23)</f>
        <v>646.45</v>
      </c>
      <c r="D24" s="59">
        <f t="shared" si="2"/>
        <v>31.81</v>
      </c>
      <c r="E24" s="59">
        <f t="shared" si="2"/>
        <v>35.74000000000001</v>
      </c>
      <c r="F24" s="59">
        <f t="shared" si="2"/>
        <v>63.989999999999995</v>
      </c>
      <c r="G24" s="59">
        <f t="shared" si="2"/>
        <v>1.3300000000000003</v>
      </c>
      <c r="H24" s="59">
        <f t="shared" si="2"/>
        <v>0.39</v>
      </c>
      <c r="I24" s="59">
        <f t="shared" si="2"/>
        <v>37.169999999999995</v>
      </c>
      <c r="J24" s="59">
        <f t="shared" si="2"/>
        <v>4.559999999999999</v>
      </c>
      <c r="K24" s="59">
        <f t="shared" si="2"/>
        <v>509.34999999999997</v>
      </c>
      <c r="L24" s="59">
        <f t="shared" si="2"/>
        <v>196.60999999999999</v>
      </c>
      <c r="M24" s="59">
        <f t="shared" si="2"/>
        <v>558.4399999999999</v>
      </c>
      <c r="N24" s="59">
        <f t="shared" si="2"/>
        <v>11.14</v>
      </c>
      <c r="O24" s="4"/>
      <c r="P24" s="1"/>
      <c r="Q24" s="1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</row>
    <row r="25" spans="1:123" ht="12.75" customHeight="1">
      <c r="A25" s="3" t="s">
        <v>316</v>
      </c>
      <c r="B25" s="6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4"/>
      <c r="P25" s="1"/>
      <c r="Q25" s="1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</row>
    <row r="26" spans="1:123" ht="12.75" customHeight="1">
      <c r="A26" s="4" t="s">
        <v>76</v>
      </c>
      <c r="B26" s="93">
        <v>200</v>
      </c>
      <c r="C26" s="79">
        <v>138</v>
      </c>
      <c r="D26" s="77">
        <v>5.4</v>
      </c>
      <c r="E26" s="79">
        <v>2</v>
      </c>
      <c r="F26" s="77">
        <v>24.4</v>
      </c>
      <c r="G26" s="80"/>
      <c r="H26" s="78">
        <v>0.12</v>
      </c>
      <c r="I26" s="77">
        <v>6.4</v>
      </c>
      <c r="J26" s="77">
        <v>0.4</v>
      </c>
      <c r="K26" s="79">
        <v>436</v>
      </c>
      <c r="L26" s="79">
        <v>52</v>
      </c>
      <c r="M26" s="79">
        <v>340</v>
      </c>
      <c r="N26" s="77">
        <v>0.4</v>
      </c>
      <c r="O26" s="4" t="s">
        <v>234</v>
      </c>
      <c r="P26" s="1"/>
      <c r="Q26" s="1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</row>
    <row r="27" spans="1:123" ht="12.75" customHeight="1">
      <c r="A27" s="90" t="s">
        <v>171</v>
      </c>
      <c r="B27" s="91">
        <v>50</v>
      </c>
      <c r="C27" s="77">
        <v>58.5</v>
      </c>
      <c r="D27" s="78">
        <v>11.75</v>
      </c>
      <c r="E27" s="77">
        <v>4.9</v>
      </c>
      <c r="F27" s="77">
        <v>37.2</v>
      </c>
      <c r="G27" s="79"/>
      <c r="H27" s="78">
        <v>0.04</v>
      </c>
      <c r="I27" s="108"/>
      <c r="J27" s="78">
        <v>0.35</v>
      </c>
      <c r="K27" s="77">
        <v>14.5</v>
      </c>
      <c r="L27" s="92">
        <v>10</v>
      </c>
      <c r="M27" s="92">
        <v>45</v>
      </c>
      <c r="N27" s="88">
        <v>1.05</v>
      </c>
      <c r="O27" s="4" t="s">
        <v>344</v>
      </c>
      <c r="P27" s="87"/>
      <c r="Q27" s="8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</row>
    <row r="28" spans="1:123" s="6" customFormat="1" ht="12.75" customHeight="1">
      <c r="A28" s="3" t="s">
        <v>380</v>
      </c>
      <c r="B28" s="15">
        <f>C28*100/C37</f>
        <v>8.654328926158534</v>
      </c>
      <c r="C28" s="50">
        <f>C27+C26</f>
        <v>196.5</v>
      </c>
      <c r="D28" s="50">
        <f aca="true" t="shared" si="3" ref="D28:N28">D27+D26</f>
        <v>17.15</v>
      </c>
      <c r="E28" s="50">
        <f t="shared" si="3"/>
        <v>6.9</v>
      </c>
      <c r="F28" s="50">
        <f t="shared" si="3"/>
        <v>61.6</v>
      </c>
      <c r="G28" s="50">
        <f t="shared" si="3"/>
        <v>0</v>
      </c>
      <c r="H28" s="50">
        <f t="shared" si="3"/>
        <v>0.16</v>
      </c>
      <c r="I28" s="50">
        <f t="shared" si="3"/>
        <v>6.4</v>
      </c>
      <c r="J28" s="60">
        <f t="shared" si="3"/>
        <v>0.75</v>
      </c>
      <c r="K28" s="50">
        <f t="shared" si="3"/>
        <v>450.5</v>
      </c>
      <c r="L28" s="50">
        <f t="shared" si="3"/>
        <v>62</v>
      </c>
      <c r="M28" s="50">
        <f t="shared" si="3"/>
        <v>385</v>
      </c>
      <c r="N28" s="50">
        <f t="shared" si="3"/>
        <v>1.4500000000000002</v>
      </c>
      <c r="O28" s="3"/>
      <c r="P28" s="70"/>
      <c r="Q28" s="7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50"/>
      <c r="DG28" s="150"/>
      <c r="DH28" s="150"/>
      <c r="DI28" s="150"/>
      <c r="DJ28" s="150"/>
      <c r="DK28" s="150"/>
      <c r="DL28" s="150"/>
      <c r="DM28" s="150"/>
      <c r="DN28" s="150"/>
      <c r="DO28" s="150"/>
      <c r="DP28" s="150"/>
      <c r="DQ28" s="150"/>
      <c r="DR28" s="150"/>
      <c r="DS28" s="150"/>
    </row>
    <row r="29" spans="1:123" ht="12.75" customHeight="1">
      <c r="A29" s="3" t="s">
        <v>21</v>
      </c>
      <c r="B29" s="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"/>
      <c r="P29" s="1"/>
      <c r="Q29" s="1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</row>
    <row r="30" spans="1:123" ht="12.75" customHeight="1">
      <c r="A30" s="4" t="s">
        <v>111</v>
      </c>
      <c r="B30" s="4">
        <v>120</v>
      </c>
      <c r="C30" s="78">
        <v>1.73</v>
      </c>
      <c r="D30" s="78">
        <v>1.73</v>
      </c>
      <c r="E30" s="78">
        <v>0.11</v>
      </c>
      <c r="F30" s="78">
        <v>8.19</v>
      </c>
      <c r="G30" s="78">
        <v>0.05</v>
      </c>
      <c r="H30" s="78">
        <v>0.04</v>
      </c>
      <c r="I30" s="78">
        <v>10.25</v>
      </c>
      <c r="J30" s="78">
        <v>0.55</v>
      </c>
      <c r="K30" s="78">
        <v>33.77</v>
      </c>
      <c r="L30" s="78">
        <v>18.58</v>
      </c>
      <c r="M30" s="78">
        <v>38.57</v>
      </c>
      <c r="N30" s="78">
        <v>0.77</v>
      </c>
      <c r="O30" s="4" t="s">
        <v>128</v>
      </c>
      <c r="P30" s="1"/>
      <c r="Q30" s="1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</row>
    <row r="31" spans="1:123" ht="12.75" customHeight="1">
      <c r="A31" s="4" t="s">
        <v>56</v>
      </c>
      <c r="B31" s="4">
        <v>100</v>
      </c>
      <c r="C31" s="78">
        <v>37.93</v>
      </c>
      <c r="D31" s="78">
        <v>14.72</v>
      </c>
      <c r="E31" s="78">
        <v>5.56</v>
      </c>
      <c r="F31" s="78">
        <v>7.36</v>
      </c>
      <c r="G31" s="78">
        <v>0.01</v>
      </c>
      <c r="H31" s="78">
        <v>0.11</v>
      </c>
      <c r="I31" s="78">
        <v>5.15</v>
      </c>
      <c r="J31" s="77"/>
      <c r="K31" s="78">
        <v>35.48</v>
      </c>
      <c r="L31" s="78"/>
      <c r="M31" s="78">
        <v>207.59</v>
      </c>
      <c r="N31" s="78">
        <v>0.96</v>
      </c>
      <c r="O31" s="4" t="s">
        <v>235</v>
      </c>
      <c r="P31" s="1"/>
      <c r="Q31" s="1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</row>
    <row r="32" spans="1:123" s="94" customFormat="1" ht="12.75" customHeight="1">
      <c r="A32" s="14" t="s">
        <v>366</v>
      </c>
      <c r="B32" s="14">
        <v>180</v>
      </c>
      <c r="C32" s="103">
        <v>114.53</v>
      </c>
      <c r="D32" s="103">
        <v>4.19</v>
      </c>
      <c r="E32" s="103">
        <v>2.81</v>
      </c>
      <c r="F32" s="103">
        <v>6.27</v>
      </c>
      <c r="G32" s="103"/>
      <c r="H32" s="103">
        <v>0.18</v>
      </c>
      <c r="I32" s="103">
        <v>6.28</v>
      </c>
      <c r="J32" s="103"/>
      <c r="K32" s="103">
        <v>34.47</v>
      </c>
      <c r="L32" s="103"/>
      <c r="M32" s="103">
        <v>405.33</v>
      </c>
      <c r="N32" s="103">
        <v>1.57</v>
      </c>
      <c r="O32" s="14" t="s">
        <v>236</v>
      </c>
      <c r="P32" s="106"/>
      <c r="Q32" s="106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</row>
    <row r="33" spans="1:123" ht="12.75" customHeight="1">
      <c r="A33" s="4" t="s">
        <v>57</v>
      </c>
      <c r="B33" s="4">
        <v>200</v>
      </c>
      <c r="C33" s="79">
        <v>140</v>
      </c>
      <c r="D33" s="77">
        <v>0.6</v>
      </c>
      <c r="E33" s="77">
        <v>0.4</v>
      </c>
      <c r="F33" s="77">
        <v>32.6</v>
      </c>
      <c r="G33" s="80"/>
      <c r="H33" s="78">
        <v>0.04</v>
      </c>
      <c r="I33" s="79">
        <v>4</v>
      </c>
      <c r="J33" s="77">
        <v>0.2</v>
      </c>
      <c r="K33" s="79">
        <v>40</v>
      </c>
      <c r="L33" s="79">
        <v>18</v>
      </c>
      <c r="M33" s="79">
        <v>24</v>
      </c>
      <c r="N33" s="77">
        <v>0.8</v>
      </c>
      <c r="O33" s="4" t="s">
        <v>129</v>
      </c>
      <c r="P33" s="106"/>
      <c r="Q33" s="106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</row>
    <row r="34" spans="1:123" s="94" customFormat="1" ht="12.75" customHeight="1">
      <c r="A34" s="14" t="s">
        <v>44</v>
      </c>
      <c r="B34" s="93">
        <v>100</v>
      </c>
      <c r="C34" s="100">
        <v>262</v>
      </c>
      <c r="D34" s="101">
        <v>7.5</v>
      </c>
      <c r="E34" s="101">
        <v>2.9</v>
      </c>
      <c r="F34" s="101">
        <v>51.4</v>
      </c>
      <c r="G34" s="102"/>
      <c r="H34" s="103">
        <v>0.11</v>
      </c>
      <c r="I34" s="102"/>
      <c r="J34" s="101">
        <v>0.9</v>
      </c>
      <c r="K34" s="100">
        <v>19</v>
      </c>
      <c r="L34" s="100">
        <v>13</v>
      </c>
      <c r="M34" s="100">
        <v>65</v>
      </c>
      <c r="N34" s="101">
        <v>1.2</v>
      </c>
      <c r="O34" s="14" t="s">
        <v>195</v>
      </c>
      <c r="P34" s="106"/>
      <c r="Q34" s="106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</row>
    <row r="35" spans="1:17" ht="12.75" customHeight="1">
      <c r="A35" s="4" t="s">
        <v>19</v>
      </c>
      <c r="B35" s="4">
        <v>50</v>
      </c>
      <c r="C35" s="43">
        <v>90.5</v>
      </c>
      <c r="D35" s="43">
        <v>3.3</v>
      </c>
      <c r="E35" s="43">
        <v>0.6</v>
      </c>
      <c r="F35" s="43">
        <v>17.1</v>
      </c>
      <c r="G35" s="45"/>
      <c r="H35" s="44">
        <v>0.09</v>
      </c>
      <c r="I35" s="45"/>
      <c r="J35" s="44">
        <v>0.34</v>
      </c>
      <c r="K35" s="43">
        <v>17.5</v>
      </c>
      <c r="L35" s="43">
        <v>23.5</v>
      </c>
      <c r="M35" s="48">
        <v>79</v>
      </c>
      <c r="N35" s="44">
        <v>1.95</v>
      </c>
      <c r="O35" s="4" t="s">
        <v>193</v>
      </c>
      <c r="P35" s="1"/>
      <c r="Q35" s="1"/>
    </row>
    <row r="36" spans="1:17" ht="12.75" customHeight="1">
      <c r="A36" s="3" t="s">
        <v>23</v>
      </c>
      <c r="B36" s="15">
        <f>C36*100/C37</f>
        <v>28.481770856272078</v>
      </c>
      <c r="C36" s="59">
        <f aca="true" t="shared" si="4" ref="C36:N36">SUM(C30:C35)</f>
        <v>646.69</v>
      </c>
      <c r="D36" s="59">
        <f t="shared" si="4"/>
        <v>32.04</v>
      </c>
      <c r="E36" s="59">
        <f t="shared" si="4"/>
        <v>12.38</v>
      </c>
      <c r="F36" s="59">
        <f t="shared" si="4"/>
        <v>122.91999999999999</v>
      </c>
      <c r="G36" s="59">
        <f t="shared" si="4"/>
        <v>0.060000000000000005</v>
      </c>
      <c r="H36" s="59">
        <f t="shared" si="4"/>
        <v>0.57</v>
      </c>
      <c r="I36" s="59">
        <f t="shared" si="4"/>
        <v>25.68</v>
      </c>
      <c r="J36" s="59">
        <f t="shared" si="4"/>
        <v>1.99</v>
      </c>
      <c r="K36" s="59">
        <f t="shared" si="4"/>
        <v>180.22</v>
      </c>
      <c r="L36" s="59">
        <f t="shared" si="4"/>
        <v>73.08</v>
      </c>
      <c r="M36" s="59">
        <f t="shared" si="4"/>
        <v>819.49</v>
      </c>
      <c r="N36" s="59">
        <f t="shared" si="4"/>
        <v>7.25</v>
      </c>
      <c r="O36" s="4"/>
      <c r="P36" s="1"/>
      <c r="Q36" s="1"/>
    </row>
    <row r="37" spans="1:17" ht="15.75" customHeight="1">
      <c r="A37" s="3" t="s">
        <v>24</v>
      </c>
      <c r="B37" s="3"/>
      <c r="C37" s="59">
        <f>C11+C16+C24+C28+C36</f>
        <v>2270.54</v>
      </c>
      <c r="D37" s="59">
        <f aca="true" t="shared" si="5" ref="D37:N37">D36+D24+D16+D11</f>
        <v>98.94</v>
      </c>
      <c r="E37" s="59">
        <f t="shared" si="5"/>
        <v>82.62</v>
      </c>
      <c r="F37" s="59">
        <f t="shared" si="5"/>
        <v>380.76</v>
      </c>
      <c r="G37" s="59">
        <f t="shared" si="5"/>
        <v>1.7800000000000005</v>
      </c>
      <c r="H37" s="59">
        <f t="shared" si="5"/>
        <v>1.48</v>
      </c>
      <c r="I37" s="59">
        <f t="shared" si="5"/>
        <v>76.69999999999999</v>
      </c>
      <c r="J37" s="59">
        <f t="shared" si="5"/>
        <v>11.189999999999998</v>
      </c>
      <c r="K37" s="59">
        <f t="shared" si="5"/>
        <v>1212.27</v>
      </c>
      <c r="L37" s="59">
        <f t="shared" si="5"/>
        <v>363.12</v>
      </c>
      <c r="M37" s="59">
        <f t="shared" si="5"/>
        <v>1837.4499999999998</v>
      </c>
      <c r="N37" s="59">
        <f t="shared" si="5"/>
        <v>25.57</v>
      </c>
      <c r="O37" s="3"/>
      <c r="P37" s="1"/>
      <c r="Q37" s="1"/>
    </row>
    <row r="38" spans="1:2" ht="12.75">
      <c r="A38" s="12" t="s">
        <v>51</v>
      </c>
      <c r="B38" s="107"/>
    </row>
    <row r="39" spans="1:2" ht="12.75">
      <c r="A39" s="12" t="s">
        <v>52</v>
      </c>
      <c r="B39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O38"/>
    </sheetView>
  </sheetViews>
  <sheetFormatPr defaultColWidth="9.140625" defaultRowHeight="12.75"/>
  <cols>
    <col min="1" max="1" width="32.00390625" style="0" customWidth="1"/>
    <col min="2" max="2" width="8.00390625" style="0" customWidth="1"/>
    <col min="3" max="3" width="6.8515625" style="0" customWidth="1"/>
    <col min="4" max="5" width="6.00390625" style="0" customWidth="1"/>
    <col min="6" max="6" width="6.57421875" style="0" customWidth="1"/>
    <col min="7" max="7" width="5.421875" style="0" customWidth="1"/>
    <col min="8" max="8" width="5.28125" style="0" customWidth="1"/>
    <col min="9" max="9" width="5.00390625" style="0" customWidth="1"/>
    <col min="10" max="10" width="5.57421875" style="0" customWidth="1"/>
    <col min="11" max="11" width="6.00390625" style="0" customWidth="1"/>
    <col min="12" max="12" width="5.7109375" style="0" customWidth="1"/>
    <col min="13" max="13" width="6.7109375" style="0" customWidth="1"/>
    <col min="14" max="14" width="5.57421875" style="0" customWidth="1"/>
    <col min="15" max="15" width="7.8515625" style="0" customWidth="1"/>
  </cols>
  <sheetData>
    <row r="1" spans="1:15" ht="12.75">
      <c r="A1" s="7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239</v>
      </c>
    </row>
    <row r="5" spans="1:15" ht="12.75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</row>
    <row r="6" spans="1:15" ht="12.75">
      <c r="A6" s="18" t="s">
        <v>70</v>
      </c>
      <c r="B6" s="17">
        <v>200</v>
      </c>
      <c r="C6" s="72">
        <v>436.24</v>
      </c>
      <c r="D6" s="72">
        <v>1.63</v>
      </c>
      <c r="E6" s="72">
        <v>5.51</v>
      </c>
      <c r="F6" s="72">
        <v>18.89</v>
      </c>
      <c r="G6" s="72">
        <v>0.25</v>
      </c>
      <c r="H6" s="72">
        <v>0.11</v>
      </c>
      <c r="I6" s="72">
        <v>3.11</v>
      </c>
      <c r="J6" s="72">
        <v>0.79</v>
      </c>
      <c r="K6" s="72"/>
      <c r="L6" s="72">
        <v>19.55</v>
      </c>
      <c r="M6" s="73">
        <v>295.5</v>
      </c>
      <c r="N6" s="72">
        <v>1.79</v>
      </c>
      <c r="O6" s="4" t="s">
        <v>240</v>
      </c>
    </row>
    <row r="7" spans="1:15" ht="12.75">
      <c r="A7" s="4" t="s">
        <v>13</v>
      </c>
      <c r="B7" s="4">
        <v>30</v>
      </c>
      <c r="C7" s="65">
        <v>108</v>
      </c>
      <c r="D7" s="64">
        <v>6.9</v>
      </c>
      <c r="E7" s="64"/>
      <c r="F7" s="66"/>
      <c r="G7" s="63">
        <v>0.13</v>
      </c>
      <c r="H7" s="63">
        <v>0.01</v>
      </c>
      <c r="I7" s="63">
        <v>0.48</v>
      </c>
      <c r="J7" s="63">
        <v>0.05</v>
      </c>
      <c r="K7" s="65">
        <v>300</v>
      </c>
      <c r="L7" s="65">
        <v>15</v>
      </c>
      <c r="M7" s="65">
        <v>162</v>
      </c>
      <c r="N7" s="63">
        <v>0.33</v>
      </c>
      <c r="O7" s="4" t="s">
        <v>216</v>
      </c>
    </row>
    <row r="8" spans="1:15" ht="12.75">
      <c r="A8" s="4" t="s">
        <v>44</v>
      </c>
      <c r="B8" s="4">
        <v>50</v>
      </c>
      <c r="C8" s="48">
        <v>131</v>
      </c>
      <c r="D8" s="44">
        <v>3.75</v>
      </c>
      <c r="E8" s="44">
        <v>1.45</v>
      </c>
      <c r="F8" s="43">
        <v>25.7</v>
      </c>
      <c r="G8" s="45"/>
      <c r="H8" s="44">
        <v>0.06</v>
      </c>
      <c r="I8" s="45"/>
      <c r="J8" s="44">
        <v>0.45</v>
      </c>
      <c r="K8" s="43">
        <v>9.5</v>
      </c>
      <c r="L8" s="43">
        <v>6.5</v>
      </c>
      <c r="M8" s="43">
        <v>32.5</v>
      </c>
      <c r="N8" s="43">
        <v>0.6</v>
      </c>
      <c r="O8" s="4" t="s">
        <v>195</v>
      </c>
    </row>
    <row r="9" spans="1:17" ht="12.75" customHeight="1">
      <c r="A9" s="4" t="s">
        <v>14</v>
      </c>
      <c r="B9" s="62">
        <v>200</v>
      </c>
      <c r="C9" s="41">
        <v>130.05</v>
      </c>
      <c r="D9" s="41">
        <v>3.77</v>
      </c>
      <c r="E9" s="42">
        <v>3.9</v>
      </c>
      <c r="F9" s="41">
        <v>20.79</v>
      </c>
      <c r="G9" s="41">
        <v>0.03</v>
      </c>
      <c r="H9" s="41">
        <v>0.04</v>
      </c>
      <c r="I9" s="42">
        <v>1.3</v>
      </c>
      <c r="J9" s="41">
        <v>0.17</v>
      </c>
      <c r="K9" s="42">
        <v>122.5</v>
      </c>
      <c r="L9" s="41">
        <v>11.64</v>
      </c>
      <c r="M9" s="42">
        <v>116.2</v>
      </c>
      <c r="N9" s="42">
        <v>0.7</v>
      </c>
      <c r="O9" s="4" t="s">
        <v>219</v>
      </c>
      <c r="P9" s="1"/>
      <c r="Q9" s="1"/>
    </row>
    <row r="10" spans="1:15" ht="12.75">
      <c r="A10" s="3" t="s">
        <v>85</v>
      </c>
      <c r="B10" s="15">
        <f>C10*100/C36</f>
        <v>26.096889917265386</v>
      </c>
      <c r="C10" s="59">
        <f aca="true" t="shared" si="0" ref="C10:N10">SUM(C6:C9)</f>
        <v>805.29</v>
      </c>
      <c r="D10" s="59">
        <f t="shared" si="0"/>
        <v>16.05</v>
      </c>
      <c r="E10" s="59">
        <f t="shared" si="0"/>
        <v>10.86</v>
      </c>
      <c r="F10" s="59">
        <f t="shared" si="0"/>
        <v>65.38</v>
      </c>
      <c r="G10" s="59">
        <f t="shared" si="0"/>
        <v>0.41000000000000003</v>
      </c>
      <c r="H10" s="59">
        <f t="shared" si="0"/>
        <v>0.22</v>
      </c>
      <c r="I10" s="59">
        <f t="shared" si="0"/>
        <v>4.89</v>
      </c>
      <c r="J10" s="59">
        <f t="shared" si="0"/>
        <v>1.46</v>
      </c>
      <c r="K10" s="59">
        <f t="shared" si="0"/>
        <v>432</v>
      </c>
      <c r="L10" s="59">
        <f t="shared" si="0"/>
        <v>52.69</v>
      </c>
      <c r="M10" s="59">
        <f t="shared" si="0"/>
        <v>606.2</v>
      </c>
      <c r="N10" s="59">
        <f t="shared" si="0"/>
        <v>3.42</v>
      </c>
      <c r="O10" s="3"/>
    </row>
    <row r="11" spans="1:15" ht="12.75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</row>
    <row r="12" spans="1:15" ht="12.75">
      <c r="A12" s="4" t="s">
        <v>54</v>
      </c>
      <c r="B12" s="4">
        <v>200</v>
      </c>
      <c r="C12" s="72">
        <v>120.85</v>
      </c>
      <c r="D12" s="73">
        <v>3.8</v>
      </c>
      <c r="E12" s="73">
        <v>3.7</v>
      </c>
      <c r="F12" s="72">
        <v>10.17</v>
      </c>
      <c r="G12" s="72">
        <v>0.03</v>
      </c>
      <c r="H12" s="72">
        <v>0.04</v>
      </c>
      <c r="I12" s="73">
        <v>1.3</v>
      </c>
      <c r="J12" s="73">
        <v>0.1</v>
      </c>
      <c r="K12" s="73">
        <v>120.3</v>
      </c>
      <c r="L12" s="74">
        <v>14</v>
      </c>
      <c r="M12" s="74">
        <v>90</v>
      </c>
      <c r="N12" s="72">
        <v>0.11</v>
      </c>
      <c r="O12" s="4" t="s">
        <v>146</v>
      </c>
    </row>
    <row r="13" spans="1:15" ht="12.75">
      <c r="A13" s="4" t="s">
        <v>44</v>
      </c>
      <c r="B13" s="4">
        <v>50</v>
      </c>
      <c r="C13" s="48">
        <v>131</v>
      </c>
      <c r="D13" s="44">
        <v>3.75</v>
      </c>
      <c r="E13" s="44">
        <v>1.45</v>
      </c>
      <c r="F13" s="43">
        <v>25.7</v>
      </c>
      <c r="G13" s="45"/>
      <c r="H13" s="44">
        <v>0.06</v>
      </c>
      <c r="I13" s="45"/>
      <c r="J13" s="44">
        <v>0.45</v>
      </c>
      <c r="K13" s="43">
        <v>9.5</v>
      </c>
      <c r="L13" s="43">
        <v>6.5</v>
      </c>
      <c r="M13" s="43">
        <v>32.5</v>
      </c>
      <c r="N13" s="43">
        <v>0.6</v>
      </c>
      <c r="O13" s="4" t="s">
        <v>195</v>
      </c>
    </row>
    <row r="14" spans="1:15" ht="12.75">
      <c r="A14" s="4" t="s">
        <v>15</v>
      </c>
      <c r="B14" s="4">
        <v>100</v>
      </c>
      <c r="C14" s="74">
        <v>42</v>
      </c>
      <c r="D14" s="73">
        <v>0.4</v>
      </c>
      <c r="E14" s="73">
        <v>0.3</v>
      </c>
      <c r="F14" s="73">
        <v>9.5</v>
      </c>
      <c r="G14" s="72">
        <v>0.01</v>
      </c>
      <c r="H14" s="72">
        <v>0.02</v>
      </c>
      <c r="I14" s="74">
        <v>5</v>
      </c>
      <c r="J14" s="73">
        <v>0.1</v>
      </c>
      <c r="K14" s="74">
        <v>19</v>
      </c>
      <c r="L14" s="74">
        <v>12</v>
      </c>
      <c r="M14" s="74">
        <v>16</v>
      </c>
      <c r="N14" s="73">
        <v>2.3</v>
      </c>
      <c r="O14" s="4" t="s">
        <v>241</v>
      </c>
    </row>
    <row r="15" spans="1:15" ht="12.75">
      <c r="A15" s="3" t="s">
        <v>91</v>
      </c>
      <c r="B15" s="15">
        <f>C15*100/C36</f>
        <v>9.522744728220188</v>
      </c>
      <c r="C15" s="59">
        <f aca="true" t="shared" si="1" ref="C15:N15">SUM(C12:C14)</f>
        <v>293.85</v>
      </c>
      <c r="D15" s="59">
        <f t="shared" si="1"/>
        <v>7.95</v>
      </c>
      <c r="E15" s="59">
        <f t="shared" si="1"/>
        <v>5.45</v>
      </c>
      <c r="F15" s="59">
        <f t="shared" si="1"/>
        <v>45.37</v>
      </c>
      <c r="G15" s="75">
        <f t="shared" si="1"/>
        <v>0.04</v>
      </c>
      <c r="H15" s="59">
        <f t="shared" si="1"/>
        <v>0.12000000000000001</v>
      </c>
      <c r="I15" s="59">
        <f t="shared" si="1"/>
        <v>6.3</v>
      </c>
      <c r="J15" s="59">
        <f t="shared" si="1"/>
        <v>0.65</v>
      </c>
      <c r="K15" s="59">
        <f t="shared" si="1"/>
        <v>148.8</v>
      </c>
      <c r="L15" s="59">
        <f t="shared" si="1"/>
        <v>32.5</v>
      </c>
      <c r="M15" s="59">
        <f t="shared" si="1"/>
        <v>138.5</v>
      </c>
      <c r="N15" s="59">
        <f t="shared" si="1"/>
        <v>3.01</v>
      </c>
      <c r="O15" s="4"/>
    </row>
    <row r="16" spans="1:15" ht="12.75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5" ht="12.75">
      <c r="A17" s="4" t="s">
        <v>367</v>
      </c>
      <c r="B17" s="4">
        <v>120</v>
      </c>
      <c r="C17" s="73">
        <v>116.5</v>
      </c>
      <c r="D17" s="72">
        <v>1.86</v>
      </c>
      <c r="E17" s="72">
        <v>18.23</v>
      </c>
      <c r="F17" s="72">
        <v>10.75</v>
      </c>
      <c r="G17" s="72"/>
      <c r="H17" s="72">
        <v>0.08</v>
      </c>
      <c r="I17" s="73"/>
      <c r="J17" s="72">
        <v>0.92</v>
      </c>
      <c r="K17" s="72">
        <v>28.72</v>
      </c>
      <c r="L17" s="72">
        <v>12.49</v>
      </c>
      <c r="M17" s="72">
        <v>51.28</v>
      </c>
      <c r="N17" s="73">
        <v>0.8</v>
      </c>
      <c r="O17" s="4" t="s">
        <v>242</v>
      </c>
    </row>
    <row r="18" spans="1:15" ht="12.75">
      <c r="A18" s="4" t="s">
        <v>112</v>
      </c>
      <c r="B18" s="4">
        <v>250</v>
      </c>
      <c r="C18" s="72">
        <v>193.74</v>
      </c>
      <c r="D18" s="72">
        <v>5.44</v>
      </c>
      <c r="E18" s="72">
        <v>2.25</v>
      </c>
      <c r="F18" s="72">
        <v>54.02</v>
      </c>
      <c r="G18" s="72"/>
      <c r="H18" s="72"/>
      <c r="I18" s="72">
        <v>30.44</v>
      </c>
      <c r="J18" s="73"/>
      <c r="K18" s="72">
        <v>141.43</v>
      </c>
      <c r="L18" s="72"/>
      <c r="M18" s="72"/>
      <c r="N18" s="72">
        <v>5.19</v>
      </c>
      <c r="O18" s="4" t="s">
        <v>243</v>
      </c>
    </row>
    <row r="19" spans="1:15" ht="12.75">
      <c r="A19" s="4" t="s">
        <v>368</v>
      </c>
      <c r="B19" s="4">
        <v>100</v>
      </c>
      <c r="C19" s="73">
        <v>197.41</v>
      </c>
      <c r="D19" s="72">
        <v>5.26</v>
      </c>
      <c r="E19" s="72">
        <v>5.38</v>
      </c>
      <c r="F19" s="72">
        <v>4.68</v>
      </c>
      <c r="G19" s="72"/>
      <c r="H19" s="72">
        <v>0.07</v>
      </c>
      <c r="I19" s="72">
        <v>3.76</v>
      </c>
      <c r="J19" s="72">
        <v>1.66</v>
      </c>
      <c r="K19" s="72">
        <v>35.22</v>
      </c>
      <c r="L19" s="72">
        <v>18.34</v>
      </c>
      <c r="M19" s="72">
        <v>146.76</v>
      </c>
      <c r="N19" s="72">
        <v>0.73</v>
      </c>
      <c r="O19" s="4" t="s">
        <v>244</v>
      </c>
    </row>
    <row r="20" spans="1:15" ht="12.75">
      <c r="A20" s="4" t="s">
        <v>249</v>
      </c>
      <c r="B20" s="4">
        <v>250</v>
      </c>
      <c r="C20" s="72">
        <v>188.48</v>
      </c>
      <c r="D20" s="72">
        <v>9.93</v>
      </c>
      <c r="E20" s="72">
        <v>11.55</v>
      </c>
      <c r="F20" s="72">
        <v>17.26</v>
      </c>
      <c r="G20" s="72">
        <v>0.27</v>
      </c>
      <c r="H20" s="72">
        <v>0.05</v>
      </c>
      <c r="I20" s="72">
        <v>0.43</v>
      </c>
      <c r="J20" s="72">
        <v>0.88</v>
      </c>
      <c r="K20" s="72">
        <v>76.08</v>
      </c>
      <c r="L20" s="72">
        <v>19.56</v>
      </c>
      <c r="M20" s="72">
        <v>226.84</v>
      </c>
      <c r="N20" s="72">
        <v>0.85</v>
      </c>
      <c r="O20" s="4" t="s">
        <v>348</v>
      </c>
    </row>
    <row r="21" spans="1:15" ht="12.75">
      <c r="A21" s="4" t="s">
        <v>345</v>
      </c>
      <c r="B21" s="4">
        <v>200</v>
      </c>
      <c r="C21" s="43">
        <v>87</v>
      </c>
      <c r="D21" s="44">
        <v>0.33</v>
      </c>
      <c r="E21" s="45"/>
      <c r="F21" s="44">
        <v>21.66</v>
      </c>
      <c r="G21" s="45"/>
      <c r="H21" s="45"/>
      <c r="I21" s="43">
        <v>0.3</v>
      </c>
      <c r="J21" s="44">
        <v>0.14</v>
      </c>
      <c r="K21" s="43">
        <v>33.6</v>
      </c>
      <c r="L21" s="43">
        <v>4.5</v>
      </c>
      <c r="M21" s="44">
        <v>11.55</v>
      </c>
      <c r="N21" s="44">
        <v>0.95</v>
      </c>
      <c r="O21" s="4" t="s">
        <v>182</v>
      </c>
    </row>
    <row r="22" spans="1:15" ht="12.75">
      <c r="A22" s="4" t="s">
        <v>19</v>
      </c>
      <c r="B22" s="14">
        <v>70</v>
      </c>
      <c r="C22" s="43">
        <v>126.7</v>
      </c>
      <c r="D22" s="44">
        <v>4.62</v>
      </c>
      <c r="E22" s="44">
        <v>0.84</v>
      </c>
      <c r="F22" s="44">
        <v>23.94</v>
      </c>
      <c r="G22" s="45"/>
      <c r="H22" s="44">
        <v>0.13</v>
      </c>
      <c r="I22" s="45"/>
      <c r="J22" s="44">
        <v>0.47</v>
      </c>
      <c r="K22" s="43">
        <v>24.5</v>
      </c>
      <c r="L22" s="43">
        <v>32.9</v>
      </c>
      <c r="M22" s="43">
        <v>110.6</v>
      </c>
      <c r="N22" s="44">
        <v>2.73</v>
      </c>
      <c r="O22" s="4" t="s">
        <v>193</v>
      </c>
    </row>
    <row r="23" spans="1:15" ht="12.75">
      <c r="A23" s="3" t="s">
        <v>20</v>
      </c>
      <c r="B23" s="15">
        <f>C23*100/C36</f>
        <v>29.484699118858508</v>
      </c>
      <c r="C23" s="59">
        <f aca="true" t="shared" si="2" ref="C23:N23">SUM(C17:C22)</f>
        <v>909.83</v>
      </c>
      <c r="D23" s="59">
        <f t="shared" si="2"/>
        <v>27.44</v>
      </c>
      <c r="E23" s="59">
        <f t="shared" si="2"/>
        <v>38.25</v>
      </c>
      <c r="F23" s="59">
        <f t="shared" si="2"/>
        <v>132.31000000000003</v>
      </c>
      <c r="G23" s="59">
        <f t="shared" si="2"/>
        <v>0.27</v>
      </c>
      <c r="H23" s="59">
        <f t="shared" si="2"/>
        <v>0.33</v>
      </c>
      <c r="I23" s="59">
        <f t="shared" si="2"/>
        <v>34.93</v>
      </c>
      <c r="J23" s="59">
        <f t="shared" si="2"/>
        <v>4.07</v>
      </c>
      <c r="K23" s="59">
        <f t="shared" si="2"/>
        <v>339.55</v>
      </c>
      <c r="L23" s="59">
        <f t="shared" si="2"/>
        <v>87.78999999999999</v>
      </c>
      <c r="M23" s="59">
        <f t="shared" si="2"/>
        <v>547.03</v>
      </c>
      <c r="N23" s="59">
        <f t="shared" si="2"/>
        <v>11.25</v>
      </c>
      <c r="O23" s="4"/>
    </row>
    <row r="24" spans="1:15" ht="12.75">
      <c r="A24" s="3" t="s">
        <v>316</v>
      </c>
      <c r="B24" s="4"/>
      <c r="C24" s="49"/>
      <c r="D24" s="49"/>
      <c r="E24" s="49"/>
      <c r="F24" s="49"/>
      <c r="G24" s="47"/>
      <c r="H24" s="49"/>
      <c r="I24" s="49"/>
      <c r="J24" s="49"/>
      <c r="K24" s="49"/>
      <c r="L24" s="49"/>
      <c r="M24" s="49"/>
      <c r="N24" s="49"/>
      <c r="O24" s="4"/>
    </row>
    <row r="25" spans="1:15" ht="12.75">
      <c r="A25" s="4" t="s">
        <v>250</v>
      </c>
      <c r="B25" s="4">
        <v>200</v>
      </c>
      <c r="C25" s="74">
        <v>118</v>
      </c>
      <c r="D25" s="73">
        <v>5.6</v>
      </c>
      <c r="E25" s="73">
        <v>6.4</v>
      </c>
      <c r="F25" s="73">
        <v>8.2</v>
      </c>
      <c r="G25" s="72">
        <v>0.06</v>
      </c>
      <c r="H25" s="72">
        <v>0.06</v>
      </c>
      <c r="I25" s="73">
        <v>1.4</v>
      </c>
      <c r="J25" s="72">
        <v>0.28</v>
      </c>
      <c r="K25" s="74">
        <v>240</v>
      </c>
      <c r="L25" s="74"/>
      <c r="M25" s="74">
        <v>190</v>
      </c>
      <c r="N25" s="73">
        <v>0.2</v>
      </c>
      <c r="O25" s="4" t="s">
        <v>130</v>
      </c>
    </row>
    <row r="26" spans="1:15" ht="12.75">
      <c r="A26" s="71" t="s">
        <v>346</v>
      </c>
      <c r="B26" s="16">
        <v>50</v>
      </c>
      <c r="C26" s="73">
        <v>168.5</v>
      </c>
      <c r="D26" s="73">
        <v>5.6</v>
      </c>
      <c r="E26" s="73">
        <v>0.7</v>
      </c>
      <c r="F26" s="73">
        <v>33.9</v>
      </c>
      <c r="G26" s="76"/>
      <c r="H26" s="72">
        <v>0.12</v>
      </c>
      <c r="I26" s="76"/>
      <c r="J26" s="72">
        <v>1.15</v>
      </c>
      <c r="K26" s="73">
        <v>15.5</v>
      </c>
      <c r="L26" s="73">
        <v>23.5</v>
      </c>
      <c r="M26" s="74">
        <v>62</v>
      </c>
      <c r="N26" s="72">
        <v>1.65</v>
      </c>
      <c r="O26" s="4" t="s">
        <v>245</v>
      </c>
    </row>
    <row r="27" spans="1:15" ht="12.75">
      <c r="A27" s="3" t="s">
        <v>380</v>
      </c>
      <c r="B27" s="15">
        <f>C27*100/C36</f>
        <v>9.284554584431115</v>
      </c>
      <c r="C27" s="51">
        <f>C26+C25</f>
        <v>286.5</v>
      </c>
      <c r="D27" s="51">
        <f aca="true" t="shared" si="3" ref="D27:N27">D26+D25</f>
        <v>11.2</v>
      </c>
      <c r="E27" s="51">
        <f t="shared" si="3"/>
        <v>7.1000000000000005</v>
      </c>
      <c r="F27" s="51">
        <f t="shared" si="3"/>
        <v>42.099999999999994</v>
      </c>
      <c r="G27" s="51">
        <f t="shared" si="3"/>
        <v>0.06</v>
      </c>
      <c r="H27" s="51">
        <f t="shared" si="3"/>
        <v>0.18</v>
      </c>
      <c r="I27" s="51">
        <f t="shared" si="3"/>
        <v>1.4</v>
      </c>
      <c r="J27" s="51">
        <f t="shared" si="3"/>
        <v>1.43</v>
      </c>
      <c r="K27" s="51">
        <f t="shared" si="3"/>
        <v>255.5</v>
      </c>
      <c r="L27" s="51">
        <f t="shared" si="3"/>
        <v>23.5</v>
      </c>
      <c r="M27" s="51">
        <f t="shared" si="3"/>
        <v>252</v>
      </c>
      <c r="N27" s="51">
        <f t="shared" si="3"/>
        <v>1.8499999999999999</v>
      </c>
      <c r="O27" s="4"/>
    </row>
    <row r="28" spans="1:15" ht="12.75">
      <c r="A28" s="3" t="s">
        <v>21</v>
      </c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"/>
    </row>
    <row r="29" spans="1:15" ht="12.75">
      <c r="A29" s="4" t="s">
        <v>77</v>
      </c>
      <c r="B29" s="4">
        <v>120</v>
      </c>
      <c r="C29" s="72">
        <v>27.93</v>
      </c>
      <c r="D29" s="72">
        <v>1.93</v>
      </c>
      <c r="E29" s="73">
        <v>6.3</v>
      </c>
      <c r="F29" s="72">
        <v>8.63</v>
      </c>
      <c r="G29" s="72"/>
      <c r="H29" s="72">
        <v>0.08</v>
      </c>
      <c r="I29" s="72">
        <v>9.07</v>
      </c>
      <c r="J29" s="72">
        <v>2.01</v>
      </c>
      <c r="K29" s="72">
        <v>84.44</v>
      </c>
      <c r="L29" s="72">
        <v>36.17</v>
      </c>
      <c r="M29" s="72"/>
      <c r="N29" s="72">
        <v>1.24</v>
      </c>
      <c r="O29" s="4" t="s">
        <v>246</v>
      </c>
    </row>
    <row r="30" spans="1:15" ht="12.75">
      <c r="A30" s="4" t="s">
        <v>34</v>
      </c>
      <c r="B30" s="4">
        <v>100</v>
      </c>
      <c r="C30" s="72">
        <v>148.67</v>
      </c>
      <c r="D30" s="72">
        <v>6.12</v>
      </c>
      <c r="E30" s="74">
        <v>9</v>
      </c>
      <c r="F30" s="72">
        <v>0.64</v>
      </c>
      <c r="G30" s="76"/>
      <c r="H30" s="72">
        <v>0.06</v>
      </c>
      <c r="I30" s="73">
        <v>0.7</v>
      </c>
      <c r="J30" s="72"/>
      <c r="K30" s="72">
        <v>17.63</v>
      </c>
      <c r="L30" s="72">
        <v>24.82</v>
      </c>
      <c r="M30" s="72">
        <v>152.26</v>
      </c>
      <c r="N30" s="73">
        <v>1.1</v>
      </c>
      <c r="O30" s="4" t="s">
        <v>247</v>
      </c>
    </row>
    <row r="31" spans="1:15" ht="12.75">
      <c r="A31" s="4" t="s">
        <v>324</v>
      </c>
      <c r="B31" s="4">
        <v>200</v>
      </c>
      <c r="C31" s="73">
        <v>153.2</v>
      </c>
      <c r="D31" s="72">
        <v>9.25</v>
      </c>
      <c r="E31" s="72">
        <v>2.89</v>
      </c>
      <c r="F31" s="72">
        <v>13.28</v>
      </c>
      <c r="G31" s="72">
        <v>0.11</v>
      </c>
      <c r="H31" s="72"/>
      <c r="I31" s="76"/>
      <c r="J31" s="76"/>
      <c r="K31" s="73">
        <v>22.8</v>
      </c>
      <c r="L31" s="72"/>
      <c r="M31" s="73">
        <v>188.3</v>
      </c>
      <c r="N31" s="72">
        <v>2.18</v>
      </c>
      <c r="O31" s="4" t="s">
        <v>325</v>
      </c>
    </row>
    <row r="32" spans="1:15" ht="12.75">
      <c r="A32" s="4" t="s">
        <v>25</v>
      </c>
      <c r="B32" s="4">
        <v>200</v>
      </c>
      <c r="C32" s="74">
        <v>132</v>
      </c>
      <c r="D32" s="73">
        <v>0.6</v>
      </c>
      <c r="E32" s="76"/>
      <c r="F32" s="74">
        <v>4</v>
      </c>
      <c r="G32" s="73">
        <v>0.6</v>
      </c>
      <c r="H32" s="72">
        <v>0.04</v>
      </c>
      <c r="I32" s="74">
        <v>12</v>
      </c>
      <c r="J32" s="73">
        <v>1.2</v>
      </c>
      <c r="K32" s="74">
        <v>18</v>
      </c>
      <c r="L32" s="74">
        <v>8</v>
      </c>
      <c r="M32" s="76"/>
      <c r="N32" s="73">
        <v>1.8</v>
      </c>
      <c r="O32" s="4" t="s">
        <v>248</v>
      </c>
    </row>
    <row r="33" spans="1:15" ht="12.75">
      <c r="A33" s="4" t="s">
        <v>16</v>
      </c>
      <c r="B33" s="4">
        <v>100</v>
      </c>
      <c r="C33" s="43">
        <v>238</v>
      </c>
      <c r="D33" s="43">
        <v>7.6</v>
      </c>
      <c r="E33" s="43">
        <v>0.8</v>
      </c>
      <c r="F33" s="43">
        <v>18.6</v>
      </c>
      <c r="G33" s="43"/>
      <c r="H33" s="43">
        <v>0.11</v>
      </c>
      <c r="I33" s="43"/>
      <c r="J33" s="43">
        <v>0.92</v>
      </c>
      <c r="K33" s="43">
        <v>20</v>
      </c>
      <c r="L33" s="43">
        <v>14</v>
      </c>
      <c r="M33" s="43">
        <v>65</v>
      </c>
      <c r="N33" s="43">
        <v>1.1</v>
      </c>
      <c r="O33" s="49" t="s">
        <v>185</v>
      </c>
    </row>
    <row r="34" spans="1:15" ht="12.75">
      <c r="A34" s="4" t="s">
        <v>19</v>
      </c>
      <c r="B34" s="4">
        <v>50</v>
      </c>
      <c r="C34" s="43">
        <v>90.5</v>
      </c>
      <c r="D34" s="43">
        <v>3.3</v>
      </c>
      <c r="E34" s="43">
        <v>0.6</v>
      </c>
      <c r="F34" s="43">
        <v>17.1</v>
      </c>
      <c r="G34" s="45"/>
      <c r="H34" s="44">
        <v>0.09</v>
      </c>
      <c r="I34" s="45"/>
      <c r="J34" s="44">
        <v>0.34</v>
      </c>
      <c r="K34" s="43">
        <v>17.5</v>
      </c>
      <c r="L34" s="43">
        <v>23.5</v>
      </c>
      <c r="M34" s="48">
        <v>79</v>
      </c>
      <c r="N34" s="44">
        <v>1.95</v>
      </c>
      <c r="O34" s="4" t="s">
        <v>193</v>
      </c>
    </row>
    <row r="35" spans="1:15" ht="12.75">
      <c r="A35" s="3" t="s">
        <v>23</v>
      </c>
      <c r="B35" s="15">
        <f>C35*100/C36</f>
        <v>25.61111165122482</v>
      </c>
      <c r="C35" s="59">
        <f aca="true" t="shared" si="4" ref="C35:N35">SUM(C29:C34)</f>
        <v>790.3</v>
      </c>
      <c r="D35" s="59">
        <f t="shared" si="4"/>
        <v>28.8</v>
      </c>
      <c r="E35" s="59">
        <f t="shared" si="4"/>
        <v>19.590000000000003</v>
      </c>
      <c r="F35" s="59">
        <f t="shared" si="4"/>
        <v>62.25000000000001</v>
      </c>
      <c r="G35" s="59">
        <f t="shared" si="4"/>
        <v>0.71</v>
      </c>
      <c r="H35" s="59">
        <f t="shared" si="4"/>
        <v>0.38</v>
      </c>
      <c r="I35" s="59">
        <f t="shared" si="4"/>
        <v>21.77</v>
      </c>
      <c r="J35" s="59">
        <f t="shared" si="4"/>
        <v>4.47</v>
      </c>
      <c r="K35" s="59">
        <f t="shared" si="4"/>
        <v>180.37</v>
      </c>
      <c r="L35" s="59">
        <f t="shared" si="4"/>
        <v>106.49000000000001</v>
      </c>
      <c r="M35" s="59">
        <f t="shared" si="4"/>
        <v>484.56</v>
      </c>
      <c r="N35" s="59">
        <f t="shared" si="4"/>
        <v>9.37</v>
      </c>
      <c r="O35" s="4"/>
    </row>
    <row r="36" spans="1:15" ht="12.75">
      <c r="A36" s="3" t="s">
        <v>24</v>
      </c>
      <c r="B36" s="3"/>
      <c r="C36" s="50">
        <f>C10+C15+C23+C27+C35</f>
        <v>3085.7699999999995</v>
      </c>
      <c r="D36" s="50">
        <f aca="true" t="shared" si="5" ref="D36:N36">D10+D15+D23+D27+D35</f>
        <v>91.44</v>
      </c>
      <c r="E36" s="50">
        <f t="shared" si="5"/>
        <v>81.25</v>
      </c>
      <c r="F36" s="50">
        <f t="shared" si="5"/>
        <v>347.41</v>
      </c>
      <c r="G36" s="50">
        <f t="shared" si="5"/>
        <v>1.49</v>
      </c>
      <c r="H36" s="50">
        <f t="shared" si="5"/>
        <v>1.23</v>
      </c>
      <c r="I36" s="51">
        <f t="shared" si="5"/>
        <v>69.28999999999999</v>
      </c>
      <c r="J36" s="50">
        <f t="shared" si="5"/>
        <v>12.079999999999998</v>
      </c>
      <c r="K36" s="51">
        <f t="shared" si="5"/>
        <v>1356.2199999999998</v>
      </c>
      <c r="L36" s="50">
        <f t="shared" si="5"/>
        <v>302.97</v>
      </c>
      <c r="M36" s="50">
        <f t="shared" si="5"/>
        <v>2028.29</v>
      </c>
      <c r="N36" s="50">
        <f t="shared" si="5"/>
        <v>28.9</v>
      </c>
      <c r="O36" s="3"/>
    </row>
    <row r="37" spans="1:2" ht="12.75">
      <c r="A37" s="12" t="s">
        <v>51</v>
      </c>
      <c r="B37" s="202"/>
    </row>
    <row r="38" spans="1:2" ht="12.75">
      <c r="A38" s="12" t="s">
        <v>52</v>
      </c>
      <c r="B38" s="203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A1" sqref="A1:O38"/>
    </sheetView>
  </sheetViews>
  <sheetFormatPr defaultColWidth="9.140625" defaultRowHeight="12.75"/>
  <cols>
    <col min="1" max="1" width="31.57421875" style="0" customWidth="1"/>
    <col min="2" max="2" width="8.00390625" style="0" customWidth="1"/>
    <col min="3" max="3" width="8.7109375" style="0" customWidth="1"/>
    <col min="4" max="4" width="7.7109375" style="0" customWidth="1"/>
    <col min="5" max="5" width="5.7109375" style="0" customWidth="1"/>
    <col min="6" max="6" width="5.8515625" style="0" customWidth="1"/>
    <col min="7" max="7" width="5.00390625" style="0" customWidth="1"/>
    <col min="8" max="8" width="5.140625" style="0" customWidth="1"/>
    <col min="9" max="10" width="5.421875" style="0" customWidth="1"/>
    <col min="11" max="11" width="5.8515625" style="0" customWidth="1"/>
    <col min="12" max="12" width="5.28125" style="0" customWidth="1"/>
    <col min="13" max="13" width="6.28125" style="0" customWidth="1"/>
    <col min="14" max="14" width="5.7109375" style="0" customWidth="1"/>
    <col min="15" max="15" width="8.421875" style="0" customWidth="1"/>
  </cols>
  <sheetData>
    <row r="1" ht="12.75">
      <c r="A1" s="7" t="s">
        <v>83</v>
      </c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239</v>
      </c>
    </row>
    <row r="5" spans="1:15" ht="12.75" customHeight="1">
      <c r="A5" s="3" t="s">
        <v>84</v>
      </c>
      <c r="B5" s="4"/>
      <c r="C5" s="49"/>
      <c r="D5" s="49"/>
      <c r="E5" s="49"/>
      <c r="F5" s="49"/>
      <c r="G5" s="49"/>
      <c r="H5" s="49"/>
      <c r="I5" s="49"/>
      <c r="J5" s="49"/>
      <c r="K5" s="49"/>
      <c r="L5" s="169"/>
      <c r="M5" s="49"/>
      <c r="N5" s="49"/>
      <c r="O5" s="3" t="s">
        <v>99</v>
      </c>
    </row>
    <row r="6" spans="1:15" ht="12.75" customHeight="1">
      <c r="A6" s="4" t="s">
        <v>113</v>
      </c>
      <c r="B6" s="4">
        <v>240</v>
      </c>
      <c r="C6" s="95">
        <v>169.44</v>
      </c>
      <c r="D6" s="96">
        <v>13.4</v>
      </c>
      <c r="E6" s="95">
        <v>14.74</v>
      </c>
      <c r="F6" s="96">
        <v>15.1</v>
      </c>
      <c r="G6" s="95">
        <v>0.15</v>
      </c>
      <c r="H6" s="95">
        <v>0.14</v>
      </c>
      <c r="I6" s="95">
        <v>1.94</v>
      </c>
      <c r="J6" s="95">
        <v>1.39</v>
      </c>
      <c r="K6" s="95">
        <v>198.54</v>
      </c>
      <c r="L6" s="96">
        <v>1</v>
      </c>
      <c r="M6" s="95">
        <v>138.29</v>
      </c>
      <c r="N6" s="95">
        <v>1.44</v>
      </c>
      <c r="O6" s="4" t="s">
        <v>251</v>
      </c>
    </row>
    <row r="7" spans="1:15" ht="12.75" customHeight="1">
      <c r="A7" s="4" t="s">
        <v>16</v>
      </c>
      <c r="B7" s="4">
        <v>100</v>
      </c>
      <c r="C7" s="43">
        <v>238</v>
      </c>
      <c r="D7" s="43">
        <v>7.6</v>
      </c>
      <c r="E7" s="43">
        <v>0.8</v>
      </c>
      <c r="F7" s="43">
        <v>48.6</v>
      </c>
      <c r="G7" s="43"/>
      <c r="H7" s="43">
        <v>0.11</v>
      </c>
      <c r="I7" s="43"/>
      <c r="J7" s="43">
        <v>0.92</v>
      </c>
      <c r="K7" s="43">
        <v>20</v>
      </c>
      <c r="L7" s="43">
        <v>14</v>
      </c>
      <c r="M7" s="43">
        <v>65</v>
      </c>
      <c r="N7" s="43">
        <v>1.1</v>
      </c>
      <c r="O7" s="49" t="s">
        <v>185</v>
      </c>
    </row>
    <row r="8" spans="1:15" ht="12.75" customHeight="1">
      <c r="A8" s="4" t="s">
        <v>14</v>
      </c>
      <c r="B8" s="4">
        <v>200</v>
      </c>
      <c r="C8" s="41">
        <v>130.05</v>
      </c>
      <c r="D8" s="41">
        <v>3.77</v>
      </c>
      <c r="E8" s="42">
        <v>3.9</v>
      </c>
      <c r="F8" s="41">
        <v>20.79</v>
      </c>
      <c r="G8" s="41">
        <v>0.03</v>
      </c>
      <c r="H8" s="41">
        <v>0.04</v>
      </c>
      <c r="I8" s="42">
        <v>1.3</v>
      </c>
      <c r="J8" s="41">
        <v>0.17</v>
      </c>
      <c r="K8" s="42">
        <v>122.5</v>
      </c>
      <c r="L8" s="41">
        <v>21.64</v>
      </c>
      <c r="M8" s="42">
        <v>116.2</v>
      </c>
      <c r="N8" s="42">
        <v>0.7</v>
      </c>
      <c r="O8" s="4" t="s">
        <v>219</v>
      </c>
    </row>
    <row r="9" spans="1:15" ht="12.75" customHeight="1">
      <c r="A9" s="4" t="s">
        <v>22</v>
      </c>
      <c r="B9" s="4">
        <v>100</v>
      </c>
      <c r="C9" s="97">
        <v>133</v>
      </c>
      <c r="D9" s="96">
        <v>5.5</v>
      </c>
      <c r="E9" s="95">
        <v>1.95</v>
      </c>
      <c r="F9" s="96">
        <v>0.8</v>
      </c>
      <c r="G9" s="98"/>
      <c r="H9" s="98"/>
      <c r="I9" s="98"/>
      <c r="J9" s="98"/>
      <c r="K9" s="96">
        <v>17.5</v>
      </c>
      <c r="L9" s="97">
        <v>10</v>
      </c>
      <c r="M9" s="96">
        <v>79.5</v>
      </c>
      <c r="N9" s="96">
        <v>0.9</v>
      </c>
      <c r="O9" s="4" t="s">
        <v>252</v>
      </c>
    </row>
    <row r="10" spans="1:15" ht="12.75" customHeight="1">
      <c r="A10" s="3" t="s">
        <v>85</v>
      </c>
      <c r="B10" s="15">
        <f>C10*100/C36</f>
        <v>23.915749674519805</v>
      </c>
      <c r="C10" s="59">
        <f aca="true" t="shared" si="0" ref="C10:N10">SUM(C6:C9)</f>
        <v>670.49</v>
      </c>
      <c r="D10" s="59">
        <f t="shared" si="0"/>
        <v>30.27</v>
      </c>
      <c r="E10" s="59">
        <f t="shared" si="0"/>
        <v>21.39</v>
      </c>
      <c r="F10" s="59">
        <f t="shared" si="0"/>
        <v>85.29</v>
      </c>
      <c r="G10" s="59">
        <f t="shared" si="0"/>
        <v>0.18</v>
      </c>
      <c r="H10" s="59">
        <f t="shared" si="0"/>
        <v>0.29</v>
      </c>
      <c r="I10" s="59">
        <f t="shared" si="0"/>
        <v>3.24</v>
      </c>
      <c r="J10" s="59">
        <f t="shared" si="0"/>
        <v>2.48</v>
      </c>
      <c r="K10" s="59">
        <f t="shared" si="0"/>
        <v>358.53999999999996</v>
      </c>
      <c r="L10" s="59">
        <f t="shared" si="0"/>
        <v>46.64</v>
      </c>
      <c r="M10" s="59">
        <f t="shared" si="0"/>
        <v>398.99</v>
      </c>
      <c r="N10" s="59">
        <f t="shared" si="0"/>
        <v>4.140000000000001</v>
      </c>
      <c r="O10" s="3"/>
    </row>
    <row r="11" spans="1:15" ht="12.75" customHeight="1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</row>
    <row r="12" spans="1:17" ht="12.75" customHeight="1">
      <c r="A12" s="4" t="s">
        <v>46</v>
      </c>
      <c r="B12" s="4">
        <v>200</v>
      </c>
      <c r="C12" s="48">
        <v>87</v>
      </c>
      <c r="D12" s="44">
        <v>0.33</v>
      </c>
      <c r="E12" s="45"/>
      <c r="F12" s="44">
        <v>21.66</v>
      </c>
      <c r="G12" s="45"/>
      <c r="H12" s="45"/>
      <c r="I12" s="43">
        <v>0.3</v>
      </c>
      <c r="J12" s="44">
        <v>0.14</v>
      </c>
      <c r="K12" s="43">
        <v>33.6</v>
      </c>
      <c r="L12" s="43">
        <v>4.5</v>
      </c>
      <c r="M12" s="44">
        <v>11.55</v>
      </c>
      <c r="N12" s="44">
        <v>0.95</v>
      </c>
      <c r="O12" s="4" t="s">
        <v>233</v>
      </c>
      <c r="P12" s="1"/>
      <c r="Q12" s="1"/>
    </row>
    <row r="13" spans="1:15" ht="12.75" customHeight="1">
      <c r="A13" s="4" t="s">
        <v>114</v>
      </c>
      <c r="B13" s="4">
        <v>200</v>
      </c>
      <c r="C13" s="95">
        <v>137.78</v>
      </c>
      <c r="D13" s="95">
        <v>3.47</v>
      </c>
      <c r="E13" s="95">
        <v>8.91</v>
      </c>
      <c r="F13" s="95">
        <v>26.55</v>
      </c>
      <c r="G13" s="96"/>
      <c r="H13" s="95">
        <v>0.06</v>
      </c>
      <c r="I13" s="95">
        <v>1.18</v>
      </c>
      <c r="J13" s="98">
        <v>4</v>
      </c>
      <c r="K13" s="95">
        <v>90.42</v>
      </c>
      <c r="L13" s="95">
        <v>17.65</v>
      </c>
      <c r="M13" s="95">
        <v>143.46</v>
      </c>
      <c r="N13" s="95">
        <v>0.86</v>
      </c>
      <c r="O13" s="4" t="s">
        <v>253</v>
      </c>
    </row>
    <row r="14" spans="1:16" ht="12.75" customHeight="1">
      <c r="A14" s="4" t="s">
        <v>27</v>
      </c>
      <c r="B14" s="4">
        <v>100</v>
      </c>
      <c r="C14" s="97">
        <v>45</v>
      </c>
      <c r="D14" s="96">
        <v>0.4</v>
      </c>
      <c r="E14" s="96">
        <v>0.4</v>
      </c>
      <c r="F14" s="96">
        <v>9.8</v>
      </c>
      <c r="G14" s="95">
        <v>0.03</v>
      </c>
      <c r="H14" s="95">
        <v>0.03</v>
      </c>
      <c r="I14" s="96">
        <v>16.5</v>
      </c>
      <c r="J14" s="96">
        <v>0.3</v>
      </c>
      <c r="K14" s="97">
        <v>16</v>
      </c>
      <c r="L14" s="97">
        <v>9</v>
      </c>
      <c r="M14" s="97">
        <v>11</v>
      </c>
      <c r="N14" s="96">
        <v>2.2</v>
      </c>
      <c r="O14" s="4" t="s">
        <v>254</v>
      </c>
      <c r="P14" s="21"/>
    </row>
    <row r="15" spans="1:16" s="6" customFormat="1" ht="12.75" customHeight="1">
      <c r="A15" s="3" t="s">
        <v>91</v>
      </c>
      <c r="B15" s="15">
        <f>C15*100/C36</f>
        <v>9.622799664710811</v>
      </c>
      <c r="C15" s="59">
        <f>C14+C13+C12</f>
        <v>269.78</v>
      </c>
      <c r="D15" s="59">
        <f aca="true" t="shared" si="1" ref="D15:N15">D14+D13+D12</f>
        <v>4.2</v>
      </c>
      <c r="E15" s="59">
        <f t="shared" si="1"/>
        <v>9.31</v>
      </c>
      <c r="F15" s="59">
        <f t="shared" si="1"/>
        <v>58.010000000000005</v>
      </c>
      <c r="G15" s="59">
        <f t="shared" si="1"/>
        <v>0.03</v>
      </c>
      <c r="H15" s="59">
        <f t="shared" si="1"/>
        <v>0.09</v>
      </c>
      <c r="I15" s="59">
        <f t="shared" si="1"/>
        <v>17.98</v>
      </c>
      <c r="J15" s="59">
        <f t="shared" si="1"/>
        <v>4.4399999999999995</v>
      </c>
      <c r="K15" s="59">
        <f t="shared" si="1"/>
        <v>140.02</v>
      </c>
      <c r="L15" s="59">
        <f t="shared" si="1"/>
        <v>31.15</v>
      </c>
      <c r="M15" s="59">
        <f t="shared" si="1"/>
        <v>166.01000000000002</v>
      </c>
      <c r="N15" s="59">
        <f t="shared" si="1"/>
        <v>4.01</v>
      </c>
      <c r="O15" s="4" t="s">
        <v>255</v>
      </c>
      <c r="P15" s="99"/>
    </row>
    <row r="16" spans="1:15" ht="12.75" customHeight="1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5" ht="12.75" customHeight="1">
      <c r="A17" s="4" t="s">
        <v>115</v>
      </c>
      <c r="B17" s="4">
        <v>120</v>
      </c>
      <c r="C17" s="95">
        <v>170.02</v>
      </c>
      <c r="D17" s="95">
        <v>5.97</v>
      </c>
      <c r="E17" s="95">
        <v>2.52</v>
      </c>
      <c r="F17" s="95">
        <v>7.78</v>
      </c>
      <c r="G17" s="95">
        <v>0.19</v>
      </c>
      <c r="H17" s="95">
        <v>0.03</v>
      </c>
      <c r="I17" s="96">
        <v>3.1</v>
      </c>
      <c r="J17" s="95">
        <v>0.24</v>
      </c>
      <c r="K17" s="96">
        <v>225.4</v>
      </c>
      <c r="L17" s="95">
        <v>19.68</v>
      </c>
      <c r="M17" s="96">
        <v>145.4</v>
      </c>
      <c r="N17" s="95">
        <v>0.53</v>
      </c>
      <c r="O17" s="4" t="s">
        <v>256</v>
      </c>
    </row>
    <row r="18" spans="1:15" ht="12.75" customHeight="1">
      <c r="A18" s="4" t="s">
        <v>351</v>
      </c>
      <c r="B18" s="4">
        <v>300</v>
      </c>
      <c r="C18" s="95">
        <v>135.13</v>
      </c>
      <c r="D18" s="96">
        <v>6.7</v>
      </c>
      <c r="E18" s="95">
        <v>5.16</v>
      </c>
      <c r="F18" s="95">
        <v>12.96</v>
      </c>
      <c r="G18" s="95"/>
      <c r="H18" s="95">
        <v>0.24</v>
      </c>
      <c r="I18" s="95">
        <v>14.14</v>
      </c>
      <c r="J18" s="95">
        <v>2.59</v>
      </c>
      <c r="K18" s="95">
        <v>63.67</v>
      </c>
      <c r="L18" s="96">
        <v>78.1</v>
      </c>
      <c r="M18" s="95">
        <v>242.72</v>
      </c>
      <c r="N18" s="95">
        <v>4.32</v>
      </c>
      <c r="O18" s="4" t="s">
        <v>257</v>
      </c>
    </row>
    <row r="19" spans="1:15" ht="12.75" customHeight="1">
      <c r="A19" s="4" t="s">
        <v>262</v>
      </c>
      <c r="B19" s="4">
        <v>150</v>
      </c>
      <c r="C19" s="95">
        <v>170.74</v>
      </c>
      <c r="D19" s="95">
        <v>3.96</v>
      </c>
      <c r="E19" s="95">
        <v>5.02</v>
      </c>
      <c r="F19" s="95">
        <v>35.89</v>
      </c>
      <c r="G19" s="95"/>
      <c r="H19" s="95">
        <v>0.27</v>
      </c>
      <c r="I19" s="95"/>
      <c r="J19" s="95"/>
      <c r="K19" s="95">
        <v>17.91</v>
      </c>
      <c r="L19" s="95">
        <v>17.23</v>
      </c>
      <c r="M19" s="95">
        <v>278.25</v>
      </c>
      <c r="N19" s="95">
        <v>1.95</v>
      </c>
      <c r="O19" s="4" t="s">
        <v>192</v>
      </c>
    </row>
    <row r="20" spans="1:15" ht="12.75" customHeight="1">
      <c r="A20" s="4" t="s">
        <v>263</v>
      </c>
      <c r="B20" s="4">
        <v>200</v>
      </c>
      <c r="C20" s="95">
        <v>127.09</v>
      </c>
      <c r="D20" s="96">
        <v>3.6</v>
      </c>
      <c r="E20" s="95">
        <v>5.97</v>
      </c>
      <c r="F20" s="95">
        <v>14.84</v>
      </c>
      <c r="G20" s="95">
        <v>0.43</v>
      </c>
      <c r="H20" s="95">
        <v>0.06</v>
      </c>
      <c r="I20" s="96">
        <v>19.5</v>
      </c>
      <c r="J20" s="96">
        <v>1.4</v>
      </c>
      <c r="K20" s="95">
        <v>98.87</v>
      </c>
      <c r="L20" s="95"/>
      <c r="M20" s="95">
        <v>65.73</v>
      </c>
      <c r="N20" s="95">
        <v>1.31</v>
      </c>
      <c r="O20" s="4" t="s">
        <v>209</v>
      </c>
    </row>
    <row r="21" spans="1:15" ht="12.75" customHeight="1">
      <c r="A21" s="4" t="s">
        <v>347</v>
      </c>
      <c r="B21" s="4">
        <v>200</v>
      </c>
      <c r="C21" s="95">
        <v>110.43</v>
      </c>
      <c r="D21" s="95">
        <v>0.11</v>
      </c>
      <c r="E21" s="98"/>
      <c r="F21" s="95">
        <v>27.88</v>
      </c>
      <c r="G21" s="98"/>
      <c r="H21" s="98"/>
      <c r="I21" s="97">
        <v>3</v>
      </c>
      <c r="J21" s="95">
        <v>0.03</v>
      </c>
      <c r="K21" s="96">
        <v>6.8</v>
      </c>
      <c r="L21" s="96">
        <v>1.6</v>
      </c>
      <c r="M21" s="95">
        <v>9.13</v>
      </c>
      <c r="N21" s="95">
        <v>0.18</v>
      </c>
      <c r="O21" s="4" t="s">
        <v>258</v>
      </c>
    </row>
    <row r="22" spans="1:15" ht="12.75" customHeight="1">
      <c r="A22" s="4" t="s">
        <v>19</v>
      </c>
      <c r="B22" s="4">
        <v>70</v>
      </c>
      <c r="C22" s="43">
        <v>126.7</v>
      </c>
      <c r="D22" s="44">
        <v>4.62</v>
      </c>
      <c r="E22" s="44">
        <v>0.84</v>
      </c>
      <c r="F22" s="44">
        <v>23.94</v>
      </c>
      <c r="G22" s="45"/>
      <c r="H22" s="44">
        <v>0.13</v>
      </c>
      <c r="I22" s="45"/>
      <c r="J22" s="44">
        <v>0.47</v>
      </c>
      <c r="K22" s="43">
        <v>24.5</v>
      </c>
      <c r="L22" s="43">
        <v>32.9</v>
      </c>
      <c r="M22" s="43">
        <v>110.6</v>
      </c>
      <c r="N22" s="44">
        <v>2.73</v>
      </c>
      <c r="O22" s="4" t="s">
        <v>193</v>
      </c>
    </row>
    <row r="23" spans="1:15" ht="12.75" customHeight="1">
      <c r="A23" s="3" t="s">
        <v>20</v>
      </c>
      <c r="B23" s="15">
        <f>C23*100/C36</f>
        <v>29.965936045371052</v>
      </c>
      <c r="C23" s="59">
        <f aca="true" t="shared" si="2" ref="C23:N23">SUM(C17:C22)</f>
        <v>840.1100000000001</v>
      </c>
      <c r="D23" s="59">
        <f t="shared" si="2"/>
        <v>24.96</v>
      </c>
      <c r="E23" s="59">
        <f t="shared" si="2"/>
        <v>19.509999999999998</v>
      </c>
      <c r="F23" s="59">
        <f t="shared" si="2"/>
        <v>123.28999999999999</v>
      </c>
      <c r="G23" s="59">
        <f t="shared" si="2"/>
        <v>0.62</v>
      </c>
      <c r="H23" s="59">
        <f t="shared" si="2"/>
        <v>0.7300000000000001</v>
      </c>
      <c r="I23" s="59">
        <f t="shared" si="2"/>
        <v>39.74</v>
      </c>
      <c r="J23" s="59">
        <f t="shared" si="2"/>
        <v>4.73</v>
      </c>
      <c r="K23" s="59">
        <f t="shared" si="2"/>
        <v>437.15000000000003</v>
      </c>
      <c r="L23" s="59">
        <f t="shared" si="2"/>
        <v>149.51</v>
      </c>
      <c r="M23" s="59">
        <f t="shared" si="2"/>
        <v>851.83</v>
      </c>
      <c r="N23" s="59">
        <f t="shared" si="2"/>
        <v>11.020000000000001</v>
      </c>
      <c r="O23" s="4"/>
    </row>
    <row r="24" spans="1:15" ht="12.75" customHeight="1">
      <c r="A24" s="3" t="s">
        <v>316</v>
      </c>
      <c r="B24" s="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"/>
    </row>
    <row r="25" spans="1:15" ht="12.75" customHeight="1">
      <c r="A25" s="4" t="s">
        <v>178</v>
      </c>
      <c r="B25" s="62">
        <v>200</v>
      </c>
      <c r="C25" s="46">
        <v>116</v>
      </c>
      <c r="D25" s="42">
        <v>5.6</v>
      </c>
      <c r="E25" s="42">
        <v>6.4</v>
      </c>
      <c r="F25" s="42">
        <v>9.4</v>
      </c>
      <c r="G25" s="41">
        <v>0.06</v>
      </c>
      <c r="H25" s="41">
        <v>0.08</v>
      </c>
      <c r="I25" s="42">
        <v>2.6</v>
      </c>
      <c r="J25" s="42">
        <v>0.2</v>
      </c>
      <c r="K25" s="46">
        <v>240</v>
      </c>
      <c r="L25" s="46">
        <v>28</v>
      </c>
      <c r="M25" s="46">
        <v>180</v>
      </c>
      <c r="N25" s="41">
        <v>0.12</v>
      </c>
      <c r="O25" s="56" t="s">
        <v>210</v>
      </c>
    </row>
    <row r="26" spans="1:15" ht="12.75">
      <c r="A26" s="4" t="s">
        <v>44</v>
      </c>
      <c r="B26" s="4">
        <v>50</v>
      </c>
      <c r="C26" s="48">
        <v>131</v>
      </c>
      <c r="D26" s="44">
        <v>3.75</v>
      </c>
      <c r="E26" s="44">
        <v>1.45</v>
      </c>
      <c r="F26" s="43">
        <v>25.7</v>
      </c>
      <c r="G26" s="45"/>
      <c r="H26" s="44">
        <v>0.06</v>
      </c>
      <c r="I26" s="45"/>
      <c r="J26" s="44">
        <v>0.45</v>
      </c>
      <c r="K26" s="43">
        <v>9.5</v>
      </c>
      <c r="L26" s="43">
        <v>6.5</v>
      </c>
      <c r="M26" s="43">
        <v>32.5</v>
      </c>
      <c r="N26" s="43">
        <v>0.6</v>
      </c>
      <c r="O26" s="4" t="s">
        <v>195</v>
      </c>
    </row>
    <row r="27" spans="1:15" ht="12.75" customHeight="1">
      <c r="A27" s="3" t="s">
        <v>380</v>
      </c>
      <c r="B27" s="15">
        <f>C27*100/C36</f>
        <v>8.810258422357368</v>
      </c>
      <c r="C27" s="50">
        <f>C26+C25</f>
        <v>247</v>
      </c>
      <c r="D27" s="50">
        <f aca="true" t="shared" si="3" ref="D27:N27">D26+D25</f>
        <v>9.35</v>
      </c>
      <c r="E27" s="50">
        <f t="shared" si="3"/>
        <v>7.8500000000000005</v>
      </c>
      <c r="F27" s="50">
        <f t="shared" si="3"/>
        <v>35.1</v>
      </c>
      <c r="G27" s="50">
        <f t="shared" si="3"/>
        <v>0.06</v>
      </c>
      <c r="H27" s="50">
        <f t="shared" si="3"/>
        <v>0.14</v>
      </c>
      <c r="I27" s="50">
        <f t="shared" si="3"/>
        <v>2.6</v>
      </c>
      <c r="J27" s="50">
        <f t="shared" si="3"/>
        <v>0.65</v>
      </c>
      <c r="K27" s="50">
        <f t="shared" si="3"/>
        <v>249.5</v>
      </c>
      <c r="L27" s="50">
        <f t="shared" si="3"/>
        <v>34.5</v>
      </c>
      <c r="M27" s="50">
        <f t="shared" si="3"/>
        <v>212.5</v>
      </c>
      <c r="N27" s="50">
        <f t="shared" si="3"/>
        <v>0.72</v>
      </c>
      <c r="O27" s="4"/>
    </row>
    <row r="28" spans="1:15" ht="12.75" customHeight="1">
      <c r="A28" s="3" t="s">
        <v>21</v>
      </c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"/>
    </row>
    <row r="29" spans="1:15" ht="12.75" customHeight="1">
      <c r="A29" s="4" t="s">
        <v>370</v>
      </c>
      <c r="B29" s="4">
        <v>100</v>
      </c>
      <c r="C29" s="95">
        <v>193.7</v>
      </c>
      <c r="D29" s="95">
        <v>1.45</v>
      </c>
      <c r="E29" s="96">
        <v>18.08</v>
      </c>
      <c r="F29" s="95">
        <v>6.45</v>
      </c>
      <c r="G29" s="95"/>
      <c r="H29" s="95">
        <v>0.05</v>
      </c>
      <c r="I29" s="96">
        <v>6.65</v>
      </c>
      <c r="J29" s="95">
        <v>0.52</v>
      </c>
      <c r="K29" s="96">
        <v>32.44</v>
      </c>
      <c r="L29" s="95">
        <v>23.37</v>
      </c>
      <c r="M29" s="95">
        <v>42.88</v>
      </c>
      <c r="N29" s="95">
        <v>0.81</v>
      </c>
      <c r="O29" s="4" t="s">
        <v>264</v>
      </c>
    </row>
    <row r="30" spans="1:15" ht="12.75" customHeight="1">
      <c r="A30" s="4" t="s">
        <v>369</v>
      </c>
      <c r="B30" s="4">
        <v>150</v>
      </c>
      <c r="C30" s="95">
        <v>131.89</v>
      </c>
      <c r="D30" s="95">
        <v>10.45</v>
      </c>
      <c r="E30" s="95">
        <v>8.68</v>
      </c>
      <c r="F30" s="95">
        <v>3.06</v>
      </c>
      <c r="G30" s="96">
        <v>0.3</v>
      </c>
      <c r="H30" s="95">
        <v>0.05</v>
      </c>
      <c r="I30" s="95">
        <v>0.78</v>
      </c>
      <c r="J30" s="98"/>
      <c r="K30" s="95">
        <v>33.06</v>
      </c>
      <c r="L30" s="95">
        <v>5.39</v>
      </c>
      <c r="M30" s="95">
        <v>27.93</v>
      </c>
      <c r="N30" s="95">
        <v>0.09</v>
      </c>
      <c r="O30" s="4" t="s">
        <v>260</v>
      </c>
    </row>
    <row r="31" spans="1:15" ht="12.75" customHeight="1">
      <c r="A31" s="4" t="s">
        <v>327</v>
      </c>
      <c r="B31" s="4">
        <v>180</v>
      </c>
      <c r="C31" s="95">
        <v>153.08</v>
      </c>
      <c r="D31" s="95">
        <v>1.68</v>
      </c>
      <c r="E31" s="95">
        <v>4.83</v>
      </c>
      <c r="F31" s="95">
        <v>14.65</v>
      </c>
      <c r="G31" s="95">
        <v>0.05</v>
      </c>
      <c r="H31" s="95">
        <v>0.11</v>
      </c>
      <c r="I31" s="98"/>
      <c r="J31" s="98"/>
      <c r="K31" s="95">
        <v>12.76</v>
      </c>
      <c r="L31" s="95">
        <v>10.26</v>
      </c>
      <c r="M31" s="95">
        <v>56.63</v>
      </c>
      <c r="N31" s="95">
        <v>1.03</v>
      </c>
      <c r="O31" s="4" t="s">
        <v>261</v>
      </c>
    </row>
    <row r="32" spans="1:15" ht="12.75" customHeight="1">
      <c r="A32" s="8" t="s">
        <v>44</v>
      </c>
      <c r="B32" s="8">
        <v>50</v>
      </c>
      <c r="C32" s="48">
        <v>131</v>
      </c>
      <c r="D32" s="44">
        <v>3.75</v>
      </c>
      <c r="E32" s="44">
        <v>1.45</v>
      </c>
      <c r="F32" s="43">
        <v>15.7</v>
      </c>
      <c r="G32" s="45"/>
      <c r="H32" s="44">
        <v>0.06</v>
      </c>
      <c r="I32" s="45"/>
      <c r="J32" s="44">
        <v>0.45</v>
      </c>
      <c r="K32" s="43">
        <v>9.5</v>
      </c>
      <c r="L32" s="43">
        <v>6.5</v>
      </c>
      <c r="M32" s="43">
        <v>32.5</v>
      </c>
      <c r="N32" s="43">
        <v>0.6</v>
      </c>
      <c r="O32" s="4" t="s">
        <v>195</v>
      </c>
    </row>
    <row r="33" spans="1:15" ht="12.75" customHeight="1">
      <c r="A33" s="4" t="s">
        <v>116</v>
      </c>
      <c r="B33" s="4">
        <v>200</v>
      </c>
      <c r="C33" s="48">
        <v>76</v>
      </c>
      <c r="D33" s="48">
        <v>1</v>
      </c>
      <c r="E33" s="45"/>
      <c r="F33" s="43">
        <v>18.2</v>
      </c>
      <c r="G33" s="45"/>
      <c r="H33" s="44">
        <v>0.02</v>
      </c>
      <c r="I33" s="48">
        <v>4</v>
      </c>
      <c r="J33" s="43">
        <v>0.2</v>
      </c>
      <c r="K33" s="48">
        <v>14</v>
      </c>
      <c r="L33" s="48">
        <v>8</v>
      </c>
      <c r="M33" s="48">
        <v>14</v>
      </c>
      <c r="N33" s="43">
        <v>0.6</v>
      </c>
      <c r="O33" s="4" t="s">
        <v>199</v>
      </c>
    </row>
    <row r="34" spans="1:15" ht="12.75" customHeight="1">
      <c r="A34" s="4" t="s">
        <v>19</v>
      </c>
      <c r="B34" s="4">
        <v>50</v>
      </c>
      <c r="C34" s="43">
        <v>90.5</v>
      </c>
      <c r="D34" s="43">
        <v>3.3</v>
      </c>
      <c r="E34" s="43">
        <v>0.6</v>
      </c>
      <c r="F34" s="43">
        <v>17.1</v>
      </c>
      <c r="G34" s="45"/>
      <c r="H34" s="44">
        <v>0.09</v>
      </c>
      <c r="I34" s="45"/>
      <c r="J34" s="44">
        <v>0.34</v>
      </c>
      <c r="K34" s="43">
        <v>17.5</v>
      </c>
      <c r="L34" s="43">
        <v>23.5</v>
      </c>
      <c r="M34" s="48">
        <v>79</v>
      </c>
      <c r="N34" s="44">
        <v>1.95</v>
      </c>
      <c r="O34" s="4" t="s">
        <v>193</v>
      </c>
    </row>
    <row r="35" spans="1:15" ht="12.75" customHeight="1">
      <c r="A35" s="3" t="s">
        <v>23</v>
      </c>
      <c r="B35" s="15">
        <f>C35*100/C36</f>
        <v>27.685256193040964</v>
      </c>
      <c r="C35" s="59">
        <f aca="true" t="shared" si="4" ref="C35:N35">SUM(C29:C34)</f>
        <v>776.17</v>
      </c>
      <c r="D35" s="59">
        <f t="shared" si="4"/>
        <v>21.63</v>
      </c>
      <c r="E35" s="59">
        <f t="shared" si="4"/>
        <v>33.64</v>
      </c>
      <c r="F35" s="59">
        <f t="shared" si="4"/>
        <v>75.16</v>
      </c>
      <c r="G35" s="59">
        <f t="shared" si="4"/>
        <v>0.35</v>
      </c>
      <c r="H35" s="59">
        <f t="shared" si="4"/>
        <v>0.38</v>
      </c>
      <c r="I35" s="59">
        <f t="shared" si="4"/>
        <v>11.43</v>
      </c>
      <c r="J35" s="59">
        <f t="shared" si="4"/>
        <v>1.51</v>
      </c>
      <c r="K35" s="59">
        <f t="shared" si="4"/>
        <v>119.26</v>
      </c>
      <c r="L35" s="59">
        <f t="shared" si="4"/>
        <v>77.02000000000001</v>
      </c>
      <c r="M35" s="59">
        <f t="shared" si="4"/>
        <v>252.94</v>
      </c>
      <c r="N35" s="59">
        <f t="shared" si="4"/>
        <v>5.08</v>
      </c>
      <c r="O35" s="4"/>
    </row>
    <row r="36" spans="1:15" ht="12.75" customHeight="1">
      <c r="A36" s="3" t="s">
        <v>24</v>
      </c>
      <c r="B36" s="3"/>
      <c r="C36" s="59">
        <f>C35+C23+C27+C10+C15</f>
        <v>2803.55</v>
      </c>
      <c r="D36" s="59">
        <f aca="true" t="shared" si="5" ref="D36:N36">D35+D23+D27+D10+D15</f>
        <v>90.41000000000001</v>
      </c>
      <c r="E36" s="59">
        <f t="shared" si="5"/>
        <v>91.7</v>
      </c>
      <c r="F36" s="59">
        <f t="shared" si="5"/>
        <v>376.84999999999997</v>
      </c>
      <c r="G36" s="59">
        <f t="shared" si="5"/>
        <v>1.24</v>
      </c>
      <c r="H36" s="59">
        <f t="shared" si="5"/>
        <v>1.6300000000000001</v>
      </c>
      <c r="I36" s="59">
        <f t="shared" si="5"/>
        <v>74.99000000000001</v>
      </c>
      <c r="J36" s="59">
        <f t="shared" si="5"/>
        <v>13.81</v>
      </c>
      <c r="K36" s="59">
        <f t="shared" si="5"/>
        <v>1304.47</v>
      </c>
      <c r="L36" s="59">
        <f t="shared" si="5"/>
        <v>338.81999999999994</v>
      </c>
      <c r="M36" s="59">
        <f t="shared" si="5"/>
        <v>1882.27</v>
      </c>
      <c r="N36" s="59">
        <f t="shared" si="5"/>
        <v>24.97</v>
      </c>
      <c r="O36" s="4"/>
    </row>
    <row r="37" spans="1:2" ht="12.75">
      <c r="A37" s="12" t="s">
        <v>51</v>
      </c>
      <c r="B37" s="107"/>
    </row>
    <row r="38" spans="1:2" ht="12.75">
      <c r="A38" s="12" t="s">
        <v>52</v>
      </c>
      <c r="B38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33">
      <selection activeCell="A1" sqref="A1:O39"/>
    </sheetView>
  </sheetViews>
  <sheetFormatPr defaultColWidth="9.140625" defaultRowHeight="12.75"/>
  <cols>
    <col min="1" max="1" width="32.7109375" style="0" customWidth="1"/>
    <col min="2" max="2" width="5.8515625" style="0" customWidth="1"/>
    <col min="3" max="3" width="6.140625" style="0" customWidth="1"/>
    <col min="4" max="4" width="6.421875" style="0" customWidth="1"/>
    <col min="5" max="5" width="5.7109375" style="0" customWidth="1"/>
    <col min="6" max="6" width="6.421875" style="0" customWidth="1"/>
    <col min="7" max="7" width="5.7109375" style="0" customWidth="1"/>
    <col min="8" max="8" width="5.57421875" style="0" customWidth="1"/>
    <col min="9" max="9" width="4.8515625" style="0" customWidth="1"/>
    <col min="10" max="11" width="6.28125" style="0" customWidth="1"/>
    <col min="12" max="12" width="6.140625" style="0" customWidth="1"/>
    <col min="13" max="13" width="5.140625" style="0" customWidth="1"/>
    <col min="14" max="14" width="5.421875" style="0" customWidth="1"/>
    <col min="15" max="15" width="7.7109375" style="0" customWidth="1"/>
  </cols>
  <sheetData>
    <row r="1" ht="12.75">
      <c r="A1" s="7" t="s">
        <v>63</v>
      </c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239</v>
      </c>
    </row>
    <row r="5" spans="1:15" ht="12.75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</row>
    <row r="6" spans="1:15" ht="12.75">
      <c r="A6" s="4" t="s">
        <v>355</v>
      </c>
      <c r="B6" s="4">
        <v>250</v>
      </c>
      <c r="C6" s="152">
        <v>236.02</v>
      </c>
      <c r="D6" s="152">
        <v>9.22</v>
      </c>
      <c r="E6" s="152">
        <v>11.31</v>
      </c>
      <c r="F6" s="151">
        <v>50</v>
      </c>
      <c r="G6" s="152">
        <v>0.11</v>
      </c>
      <c r="H6" s="152">
        <v>0.07</v>
      </c>
      <c r="I6" s="152">
        <v>2.34</v>
      </c>
      <c r="J6" s="152">
        <v>0.18</v>
      </c>
      <c r="K6" s="152">
        <v>226.84</v>
      </c>
      <c r="L6" s="152">
        <v>40.22</v>
      </c>
      <c r="M6" s="151">
        <v>217.64</v>
      </c>
      <c r="N6" s="152">
        <v>1.49</v>
      </c>
      <c r="O6" s="49" t="s">
        <v>265</v>
      </c>
    </row>
    <row r="7" spans="1:15" ht="12.75">
      <c r="A7" s="4" t="s">
        <v>16</v>
      </c>
      <c r="B7" s="4">
        <v>100</v>
      </c>
      <c r="C7" s="43">
        <v>238</v>
      </c>
      <c r="D7" s="43">
        <v>7.6</v>
      </c>
      <c r="E7" s="43">
        <v>0.8</v>
      </c>
      <c r="F7" s="43">
        <v>48.6</v>
      </c>
      <c r="G7" s="43"/>
      <c r="H7" s="43">
        <v>0.11</v>
      </c>
      <c r="I7" s="43"/>
      <c r="J7" s="43">
        <v>0.92</v>
      </c>
      <c r="K7" s="43">
        <v>20</v>
      </c>
      <c r="L7" s="43">
        <v>14</v>
      </c>
      <c r="M7" s="43">
        <v>65</v>
      </c>
      <c r="N7" s="43">
        <v>1.1</v>
      </c>
      <c r="O7" s="49" t="s">
        <v>266</v>
      </c>
    </row>
    <row r="8" spans="1:15" ht="12.75" customHeight="1">
      <c r="A8" s="4" t="s">
        <v>12</v>
      </c>
      <c r="B8" s="4">
        <v>10</v>
      </c>
      <c r="C8" s="64">
        <v>74.8</v>
      </c>
      <c r="D8" s="63">
        <v>0.05</v>
      </c>
      <c r="E8" s="63">
        <v>8.25</v>
      </c>
      <c r="F8" s="63">
        <v>0.08</v>
      </c>
      <c r="G8" s="64">
        <v>0.1</v>
      </c>
      <c r="H8" s="66"/>
      <c r="I8" s="66"/>
      <c r="J8" s="63">
        <v>0.01</v>
      </c>
      <c r="K8" s="64">
        <v>1.2</v>
      </c>
      <c r="L8" s="63">
        <v>0.04</v>
      </c>
      <c r="M8" s="64">
        <v>1.9</v>
      </c>
      <c r="N8" s="63">
        <v>0.02</v>
      </c>
      <c r="O8" s="49" t="s">
        <v>217</v>
      </c>
    </row>
    <row r="9" spans="1:16" ht="12.75">
      <c r="A9" s="4" t="s">
        <v>14</v>
      </c>
      <c r="B9" s="110">
        <v>200</v>
      </c>
      <c r="C9" s="41">
        <v>130.05</v>
      </c>
      <c r="D9" s="41">
        <v>3.77</v>
      </c>
      <c r="E9" s="42">
        <v>3.9</v>
      </c>
      <c r="F9" s="41">
        <v>20.79</v>
      </c>
      <c r="G9" s="41">
        <v>0.03</v>
      </c>
      <c r="H9" s="41">
        <v>0.04</v>
      </c>
      <c r="I9" s="42">
        <v>1.3</v>
      </c>
      <c r="J9" s="41">
        <v>0.17</v>
      </c>
      <c r="K9" s="42">
        <v>122.5</v>
      </c>
      <c r="L9" s="41">
        <v>21.64</v>
      </c>
      <c r="M9" s="42">
        <v>116.2</v>
      </c>
      <c r="N9" s="42">
        <v>0.7</v>
      </c>
      <c r="O9" s="49" t="s">
        <v>219</v>
      </c>
      <c r="P9" s="33"/>
    </row>
    <row r="10" spans="1:16" ht="12.75">
      <c r="A10" s="3" t="s">
        <v>85</v>
      </c>
      <c r="B10" s="15">
        <f>C10*100/C37</f>
        <v>24.917872729341546</v>
      </c>
      <c r="C10" s="59">
        <f aca="true" t="shared" si="0" ref="C10:N10">SUM(C6:C9)</f>
        <v>678.8699999999999</v>
      </c>
      <c r="D10" s="59">
        <f t="shared" si="0"/>
        <v>20.64</v>
      </c>
      <c r="E10" s="59">
        <f t="shared" si="0"/>
        <v>24.259999999999998</v>
      </c>
      <c r="F10" s="59">
        <f t="shared" si="0"/>
        <v>119.47</v>
      </c>
      <c r="G10" s="50">
        <f t="shared" si="0"/>
        <v>0.24000000000000002</v>
      </c>
      <c r="H10" s="59">
        <f t="shared" si="0"/>
        <v>0.22</v>
      </c>
      <c r="I10" s="59">
        <f t="shared" si="0"/>
        <v>3.6399999999999997</v>
      </c>
      <c r="J10" s="59">
        <f t="shared" si="0"/>
        <v>1.28</v>
      </c>
      <c r="K10" s="59">
        <f t="shared" si="0"/>
        <v>370.53999999999996</v>
      </c>
      <c r="L10" s="59">
        <f t="shared" si="0"/>
        <v>75.9</v>
      </c>
      <c r="M10" s="59">
        <f t="shared" si="0"/>
        <v>400.73999999999995</v>
      </c>
      <c r="N10" s="59">
        <f t="shared" si="0"/>
        <v>3.3099999999999996</v>
      </c>
      <c r="O10" s="59"/>
      <c r="P10" s="34"/>
    </row>
    <row r="11" spans="1:15" ht="12.75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>
      <c r="A12" s="4" t="s">
        <v>45</v>
      </c>
      <c r="B12" s="4">
        <v>200</v>
      </c>
      <c r="C12" s="152">
        <v>85.85</v>
      </c>
      <c r="D12" s="151">
        <v>1.8</v>
      </c>
      <c r="E12" s="151">
        <v>1.7</v>
      </c>
      <c r="F12" s="151">
        <v>17.4</v>
      </c>
      <c r="G12" s="152">
        <v>0.02</v>
      </c>
      <c r="H12" s="152">
        <v>0.02</v>
      </c>
      <c r="I12" s="152">
        <v>0.85</v>
      </c>
      <c r="J12" s="152">
        <v>0.21</v>
      </c>
      <c r="K12" s="151">
        <v>70.2</v>
      </c>
      <c r="L12" s="151">
        <v>15.8</v>
      </c>
      <c r="M12" s="152">
        <v>61.48</v>
      </c>
      <c r="N12" s="152">
        <v>1.72</v>
      </c>
      <c r="O12" s="49" t="s">
        <v>204</v>
      </c>
    </row>
    <row r="13" spans="1:15" s="109" customFormat="1" ht="12.75">
      <c r="A13" s="49" t="s">
        <v>140</v>
      </c>
      <c r="B13" s="62">
        <v>50</v>
      </c>
      <c r="C13" s="151">
        <v>69.5</v>
      </c>
      <c r="D13" s="152">
        <v>5.35</v>
      </c>
      <c r="E13" s="151">
        <v>0.6</v>
      </c>
      <c r="F13" s="151">
        <v>35.6</v>
      </c>
      <c r="G13" s="154"/>
      <c r="H13" s="152">
        <v>0.08</v>
      </c>
      <c r="I13" s="154"/>
      <c r="J13" s="151">
        <v>0.6</v>
      </c>
      <c r="K13" s="153">
        <v>12</v>
      </c>
      <c r="L13" s="155">
        <v>9</v>
      </c>
      <c r="M13" s="156">
        <v>45.5</v>
      </c>
      <c r="N13" s="157">
        <v>0.8</v>
      </c>
      <c r="O13" s="49" t="s">
        <v>267</v>
      </c>
    </row>
    <row r="14" spans="1:15" ht="12.75">
      <c r="A14" s="4" t="s">
        <v>68</v>
      </c>
      <c r="B14" s="4">
        <v>100</v>
      </c>
      <c r="C14" s="153">
        <v>96</v>
      </c>
      <c r="D14" s="151">
        <v>1.5</v>
      </c>
      <c r="E14" s="151">
        <v>0.5</v>
      </c>
      <c r="F14" s="153">
        <v>21</v>
      </c>
      <c r="G14" s="154"/>
      <c r="H14" s="152">
        <v>0.04</v>
      </c>
      <c r="I14" s="153">
        <v>10</v>
      </c>
      <c r="J14" s="151">
        <v>0.6</v>
      </c>
      <c r="K14" s="153">
        <v>8</v>
      </c>
      <c r="L14" s="153">
        <v>42</v>
      </c>
      <c r="M14" s="153">
        <v>28</v>
      </c>
      <c r="N14" s="151">
        <v>0.6</v>
      </c>
      <c r="O14" s="49" t="s">
        <v>268</v>
      </c>
    </row>
    <row r="15" spans="1:15" ht="12.75">
      <c r="A15" s="3" t="s">
        <v>91</v>
      </c>
      <c r="B15" s="15">
        <f>C15*100/C37</f>
        <v>9.22578300782182</v>
      </c>
      <c r="C15" s="59">
        <f aca="true" t="shared" si="1" ref="C15:N15">SUM(C12:C14)</f>
        <v>251.35</v>
      </c>
      <c r="D15" s="59">
        <f t="shared" si="1"/>
        <v>8.649999999999999</v>
      </c>
      <c r="E15" s="59">
        <f t="shared" si="1"/>
        <v>2.8</v>
      </c>
      <c r="F15" s="59">
        <f t="shared" si="1"/>
        <v>74</v>
      </c>
      <c r="G15" s="59">
        <f t="shared" si="1"/>
        <v>0.02</v>
      </c>
      <c r="H15" s="59">
        <f t="shared" si="1"/>
        <v>0.14</v>
      </c>
      <c r="I15" s="59">
        <f t="shared" si="1"/>
        <v>10.85</v>
      </c>
      <c r="J15" s="59">
        <f t="shared" si="1"/>
        <v>1.41</v>
      </c>
      <c r="K15" s="59">
        <f t="shared" si="1"/>
        <v>90.2</v>
      </c>
      <c r="L15" s="59">
        <f t="shared" si="1"/>
        <v>66.8</v>
      </c>
      <c r="M15" s="59">
        <f t="shared" si="1"/>
        <v>134.98</v>
      </c>
      <c r="N15" s="59">
        <f t="shared" si="1"/>
        <v>3.12</v>
      </c>
      <c r="O15" s="49"/>
    </row>
    <row r="16" spans="1:15" ht="12.75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12.75">
      <c r="A17" s="4" t="s">
        <v>117</v>
      </c>
      <c r="B17" s="4">
        <v>100</v>
      </c>
      <c r="C17" s="153">
        <v>112</v>
      </c>
      <c r="D17" s="152">
        <v>0.02</v>
      </c>
      <c r="E17" s="152">
        <v>1.65</v>
      </c>
      <c r="F17" s="152">
        <v>0.02</v>
      </c>
      <c r="G17" s="152">
        <v>0.02</v>
      </c>
      <c r="H17" s="154"/>
      <c r="I17" s="154"/>
      <c r="J17" s="154"/>
      <c r="K17" s="152">
        <v>0.24</v>
      </c>
      <c r="L17" s="152">
        <v>0.01</v>
      </c>
      <c r="M17" s="152">
        <v>0.38</v>
      </c>
      <c r="N17" s="154"/>
      <c r="O17" s="49" t="s">
        <v>269</v>
      </c>
    </row>
    <row r="18" spans="1:15" ht="12.75">
      <c r="A18" s="4" t="s">
        <v>118</v>
      </c>
      <c r="B18" s="4">
        <v>250</v>
      </c>
      <c r="C18" s="152">
        <v>139.98</v>
      </c>
      <c r="D18" s="152">
        <v>10.04</v>
      </c>
      <c r="E18" s="152">
        <v>5.28</v>
      </c>
      <c r="F18" s="152">
        <v>12.69</v>
      </c>
      <c r="G18" s="152"/>
      <c r="H18" s="152">
        <v>0.13</v>
      </c>
      <c r="I18" s="151"/>
      <c r="J18" s="152"/>
      <c r="K18" s="151">
        <v>161.6</v>
      </c>
      <c r="L18" s="152">
        <v>37.38</v>
      </c>
      <c r="M18" s="151">
        <v>144.12</v>
      </c>
      <c r="N18" s="152">
        <v>1.91</v>
      </c>
      <c r="O18" s="49" t="s">
        <v>270</v>
      </c>
    </row>
    <row r="19" spans="1:15" ht="12.75">
      <c r="A19" s="4" t="s">
        <v>383</v>
      </c>
      <c r="B19" s="4">
        <v>100</v>
      </c>
      <c r="C19" s="152">
        <v>203.35</v>
      </c>
      <c r="D19" s="152">
        <v>12.69</v>
      </c>
      <c r="E19" s="151">
        <v>11.6</v>
      </c>
      <c r="F19" s="152">
        <v>11.62</v>
      </c>
      <c r="G19" s="154"/>
      <c r="H19" s="152">
        <v>0.07</v>
      </c>
      <c r="I19" s="152">
        <v>0.21</v>
      </c>
      <c r="J19" s="154"/>
      <c r="K19" s="152">
        <v>29.17</v>
      </c>
      <c r="L19" s="152">
        <v>22.36</v>
      </c>
      <c r="M19" s="151" t="s">
        <v>328</v>
      </c>
      <c r="N19" s="152">
        <v>1.01</v>
      </c>
      <c r="O19" s="49" t="s">
        <v>271</v>
      </c>
    </row>
    <row r="20" spans="1:15" ht="12.75">
      <c r="A20" s="4" t="s">
        <v>72</v>
      </c>
      <c r="B20" s="4">
        <v>180</v>
      </c>
      <c r="C20" s="151">
        <v>189.3</v>
      </c>
      <c r="D20" s="151">
        <v>4.6</v>
      </c>
      <c r="E20" s="151">
        <v>8.9</v>
      </c>
      <c r="F20" s="152">
        <v>16.49</v>
      </c>
      <c r="G20" s="151">
        <v>0.1</v>
      </c>
      <c r="H20" s="152">
        <v>0.05</v>
      </c>
      <c r="I20" s="154"/>
      <c r="J20" s="152">
        <v>1.05</v>
      </c>
      <c r="K20" s="152">
        <v>57.92</v>
      </c>
      <c r="L20" s="152">
        <v>35.62</v>
      </c>
      <c r="M20" s="151">
        <v>109.9</v>
      </c>
      <c r="N20" s="152">
        <v>1.08</v>
      </c>
      <c r="O20" s="49" t="s">
        <v>274</v>
      </c>
    </row>
    <row r="21" spans="1:15" ht="12.75">
      <c r="A21" s="4" t="s">
        <v>46</v>
      </c>
      <c r="B21" s="4">
        <v>200</v>
      </c>
      <c r="C21" s="48">
        <v>87</v>
      </c>
      <c r="D21" s="44">
        <v>0.33</v>
      </c>
      <c r="E21" s="45"/>
      <c r="F21" s="44">
        <v>11.66</v>
      </c>
      <c r="G21" s="45"/>
      <c r="H21" s="45"/>
      <c r="I21" s="43">
        <v>0.3</v>
      </c>
      <c r="J21" s="44">
        <v>0.14</v>
      </c>
      <c r="K21" s="43">
        <v>33.6</v>
      </c>
      <c r="L21" s="43">
        <v>4.5</v>
      </c>
      <c r="M21" s="44">
        <v>11.55</v>
      </c>
      <c r="N21" s="44">
        <v>0.95</v>
      </c>
      <c r="O21" s="49" t="s">
        <v>275</v>
      </c>
    </row>
    <row r="22" spans="1:15" ht="12.75">
      <c r="A22" s="4" t="s">
        <v>19</v>
      </c>
      <c r="B22" s="4">
        <v>70</v>
      </c>
      <c r="C22" s="43">
        <v>126.7</v>
      </c>
      <c r="D22" s="44">
        <v>4.62</v>
      </c>
      <c r="E22" s="44">
        <v>0.84</v>
      </c>
      <c r="F22" s="44">
        <v>23.94</v>
      </c>
      <c r="G22" s="45"/>
      <c r="H22" s="44">
        <v>0.13</v>
      </c>
      <c r="I22" s="45"/>
      <c r="J22" s="44">
        <v>0.47</v>
      </c>
      <c r="K22" s="43">
        <v>24.5</v>
      </c>
      <c r="L22" s="43">
        <v>32.9</v>
      </c>
      <c r="M22" s="43">
        <v>110.6</v>
      </c>
      <c r="N22" s="44">
        <v>2.73</v>
      </c>
      <c r="O22" s="49" t="s">
        <v>193</v>
      </c>
    </row>
    <row r="23" spans="1:15" ht="12.75">
      <c r="A23" s="3" t="s">
        <v>20</v>
      </c>
      <c r="B23" s="15">
        <f>C23*100/C37</f>
        <v>31.50493864771714</v>
      </c>
      <c r="C23" s="59">
        <f aca="true" t="shared" si="2" ref="C23:N23">SUM(C17:C22)</f>
        <v>858.33</v>
      </c>
      <c r="D23" s="59">
        <f t="shared" si="2"/>
        <v>32.3</v>
      </c>
      <c r="E23" s="59">
        <f t="shared" si="2"/>
        <v>28.27</v>
      </c>
      <c r="F23" s="59">
        <f t="shared" si="2"/>
        <v>76.41999999999999</v>
      </c>
      <c r="G23" s="50">
        <f t="shared" si="2"/>
        <v>0.12000000000000001</v>
      </c>
      <c r="H23" s="59">
        <f t="shared" si="2"/>
        <v>0.38</v>
      </c>
      <c r="I23" s="59">
        <f t="shared" si="2"/>
        <v>0.51</v>
      </c>
      <c r="J23" s="59">
        <f t="shared" si="2"/>
        <v>1.66</v>
      </c>
      <c r="K23" s="59">
        <f t="shared" si="2"/>
        <v>307.03000000000003</v>
      </c>
      <c r="L23" s="59">
        <f t="shared" si="2"/>
        <v>132.77</v>
      </c>
      <c r="M23" s="59">
        <f t="shared" si="2"/>
        <v>376.54999999999995</v>
      </c>
      <c r="N23" s="59">
        <f t="shared" si="2"/>
        <v>7.68</v>
      </c>
      <c r="O23" s="49"/>
    </row>
    <row r="24" spans="1:15" ht="12.75">
      <c r="A24" s="3" t="s">
        <v>316</v>
      </c>
      <c r="B24" s="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2.75">
      <c r="A25" s="4" t="s">
        <v>74</v>
      </c>
      <c r="B25" s="4">
        <v>200</v>
      </c>
      <c r="C25" s="46">
        <v>116</v>
      </c>
      <c r="D25" s="42">
        <v>5.6</v>
      </c>
      <c r="E25" s="42">
        <v>6.4</v>
      </c>
      <c r="F25" s="42">
        <v>9.4</v>
      </c>
      <c r="G25" s="41">
        <v>0.06</v>
      </c>
      <c r="H25" s="41">
        <v>0.08</v>
      </c>
      <c r="I25" s="42">
        <v>2.6</v>
      </c>
      <c r="J25" s="42">
        <v>0.2</v>
      </c>
      <c r="K25" s="46">
        <v>240</v>
      </c>
      <c r="L25" s="46">
        <v>28</v>
      </c>
      <c r="M25" s="46">
        <v>180</v>
      </c>
      <c r="N25" s="41">
        <v>0.12</v>
      </c>
      <c r="O25" s="158" t="s">
        <v>179</v>
      </c>
    </row>
    <row r="26" spans="1:15" ht="12.75">
      <c r="A26" s="8" t="s">
        <v>44</v>
      </c>
      <c r="B26" s="8">
        <v>50</v>
      </c>
      <c r="C26" s="48">
        <v>131</v>
      </c>
      <c r="D26" s="44">
        <v>3.75</v>
      </c>
      <c r="E26" s="44">
        <v>1.45</v>
      </c>
      <c r="F26" s="43">
        <v>25.7</v>
      </c>
      <c r="G26" s="45"/>
      <c r="H26" s="44">
        <v>0.06</v>
      </c>
      <c r="I26" s="45"/>
      <c r="J26" s="44">
        <v>0.45</v>
      </c>
      <c r="K26" s="43">
        <v>9.5</v>
      </c>
      <c r="L26" s="43">
        <v>6.5</v>
      </c>
      <c r="M26" s="43">
        <v>32.5</v>
      </c>
      <c r="N26" s="43">
        <v>0.6</v>
      </c>
      <c r="O26" s="4" t="s">
        <v>195</v>
      </c>
    </row>
    <row r="27" spans="1:15" ht="12.75">
      <c r="A27" s="3" t="s">
        <v>380</v>
      </c>
      <c r="B27" s="15">
        <f>C27*100/C37</f>
        <v>9.066116582184163</v>
      </c>
      <c r="C27" s="59">
        <f aca="true" t="shared" si="3" ref="C27:N27">SUM(C25:C26)</f>
        <v>247</v>
      </c>
      <c r="D27" s="59">
        <f t="shared" si="3"/>
        <v>9.35</v>
      </c>
      <c r="E27" s="59">
        <f t="shared" si="3"/>
        <v>7.8500000000000005</v>
      </c>
      <c r="F27" s="59">
        <f t="shared" si="3"/>
        <v>35.1</v>
      </c>
      <c r="G27" s="59">
        <f t="shared" si="3"/>
        <v>0.06</v>
      </c>
      <c r="H27" s="59">
        <f t="shared" si="3"/>
        <v>0.14</v>
      </c>
      <c r="I27" s="59">
        <f t="shared" si="3"/>
        <v>2.6</v>
      </c>
      <c r="J27" s="59">
        <f t="shared" si="3"/>
        <v>0.65</v>
      </c>
      <c r="K27" s="59">
        <f t="shared" si="3"/>
        <v>249.5</v>
      </c>
      <c r="L27" s="59">
        <f t="shared" si="3"/>
        <v>34.5</v>
      </c>
      <c r="M27" s="59">
        <f t="shared" si="3"/>
        <v>212.5</v>
      </c>
      <c r="N27" s="59">
        <f t="shared" si="3"/>
        <v>0.72</v>
      </c>
      <c r="O27" s="49"/>
    </row>
    <row r="28" spans="1:15" ht="12.75">
      <c r="A28" s="3" t="s">
        <v>21</v>
      </c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2.75">
      <c r="A29" s="4" t="s">
        <v>276</v>
      </c>
      <c r="B29" s="4">
        <v>100</v>
      </c>
      <c r="C29" s="151">
        <v>193.7</v>
      </c>
      <c r="D29" s="151">
        <v>1.45</v>
      </c>
      <c r="E29" s="151">
        <v>1.7</v>
      </c>
      <c r="F29" s="151">
        <v>6.45</v>
      </c>
      <c r="G29" s="151"/>
      <c r="H29" s="151">
        <v>0.05</v>
      </c>
      <c r="I29" s="151">
        <v>6.65</v>
      </c>
      <c r="J29" s="151">
        <v>0.52</v>
      </c>
      <c r="K29" s="151">
        <v>32.44</v>
      </c>
      <c r="L29" s="151">
        <v>23.37</v>
      </c>
      <c r="M29" s="151">
        <v>42.88</v>
      </c>
      <c r="N29" s="151">
        <v>0.81</v>
      </c>
      <c r="O29" s="143" t="s">
        <v>259</v>
      </c>
    </row>
    <row r="30" spans="1:15" ht="12.75">
      <c r="A30" s="4" t="s">
        <v>371</v>
      </c>
      <c r="B30" s="4">
        <v>120</v>
      </c>
      <c r="C30" s="152">
        <v>106.26</v>
      </c>
      <c r="D30" s="152">
        <v>10.72</v>
      </c>
      <c r="E30" s="152">
        <v>23.78</v>
      </c>
      <c r="F30" s="152">
        <v>2.33</v>
      </c>
      <c r="G30" s="152">
        <v>0.12</v>
      </c>
      <c r="H30" s="152">
        <v>0.08</v>
      </c>
      <c r="I30" s="152">
        <v>0.04</v>
      </c>
      <c r="J30" s="152"/>
      <c r="K30" s="152">
        <v>22.77</v>
      </c>
      <c r="L30" s="152">
        <v>20.84</v>
      </c>
      <c r="M30" s="151">
        <v>389.79</v>
      </c>
      <c r="N30" s="152">
        <v>1.84</v>
      </c>
      <c r="O30" s="49" t="s">
        <v>272</v>
      </c>
    </row>
    <row r="31" spans="1:15" ht="12.75">
      <c r="A31" s="4" t="s">
        <v>329</v>
      </c>
      <c r="B31" s="4">
        <v>180</v>
      </c>
      <c r="C31" s="152">
        <v>72.62</v>
      </c>
      <c r="D31" s="151">
        <v>2.6</v>
      </c>
      <c r="E31" s="151">
        <v>0.3</v>
      </c>
      <c r="F31" s="152">
        <v>14.53</v>
      </c>
      <c r="G31" s="152"/>
      <c r="H31" s="152">
        <v>0.09</v>
      </c>
      <c r="I31" s="151">
        <v>30.4</v>
      </c>
      <c r="J31" s="152">
        <v>1.29</v>
      </c>
      <c r="K31" s="152">
        <v>151.45</v>
      </c>
      <c r="L31" s="151">
        <v>32.7</v>
      </c>
      <c r="M31" s="152">
        <v>70.21</v>
      </c>
      <c r="N31" s="152">
        <v>1.25</v>
      </c>
      <c r="O31" s="49" t="s">
        <v>330</v>
      </c>
    </row>
    <row r="32" spans="1:15" ht="12.75">
      <c r="A32" s="4" t="s">
        <v>25</v>
      </c>
      <c r="B32" s="4">
        <v>200</v>
      </c>
      <c r="C32" s="153">
        <v>32</v>
      </c>
      <c r="D32" s="151">
        <v>0.6</v>
      </c>
      <c r="E32" s="154"/>
      <c r="F32" s="153">
        <v>34</v>
      </c>
      <c r="G32" s="151">
        <v>0.6</v>
      </c>
      <c r="H32" s="152">
        <v>0.04</v>
      </c>
      <c r="I32" s="153">
        <v>12</v>
      </c>
      <c r="J32" s="151">
        <v>4</v>
      </c>
      <c r="K32" s="153">
        <v>18</v>
      </c>
      <c r="L32" s="153">
        <v>8</v>
      </c>
      <c r="M32" s="154"/>
      <c r="N32" s="151">
        <v>1.8</v>
      </c>
      <c r="O32" s="49" t="s">
        <v>142</v>
      </c>
    </row>
    <row r="33" spans="1:15" ht="12.75">
      <c r="A33" s="8" t="s">
        <v>44</v>
      </c>
      <c r="B33" s="8">
        <v>50</v>
      </c>
      <c r="C33" s="48">
        <v>131</v>
      </c>
      <c r="D33" s="44">
        <v>3.75</v>
      </c>
      <c r="E33" s="44">
        <v>1.45</v>
      </c>
      <c r="F33" s="43">
        <v>25.7</v>
      </c>
      <c r="G33" s="45"/>
      <c r="H33" s="44">
        <v>0.06</v>
      </c>
      <c r="I33" s="45"/>
      <c r="J33" s="44">
        <v>0.45</v>
      </c>
      <c r="K33" s="43">
        <v>9.5</v>
      </c>
      <c r="L33" s="43">
        <v>6.5</v>
      </c>
      <c r="M33" s="43">
        <v>32.5</v>
      </c>
      <c r="N33" s="43">
        <v>0.6</v>
      </c>
      <c r="O33" s="4" t="s">
        <v>195</v>
      </c>
    </row>
    <row r="34" spans="1:15" ht="12.75">
      <c r="A34" s="4" t="s">
        <v>28</v>
      </c>
      <c r="B34" s="4">
        <v>40</v>
      </c>
      <c r="C34" s="64">
        <v>62.8</v>
      </c>
      <c r="D34" s="63">
        <v>5.08</v>
      </c>
      <c r="E34" s="64">
        <v>4.6</v>
      </c>
      <c r="F34" s="63">
        <v>0.28</v>
      </c>
      <c r="G34" s="64">
        <v>0.1</v>
      </c>
      <c r="H34" s="63">
        <v>0.03</v>
      </c>
      <c r="I34" s="66"/>
      <c r="J34" s="63">
        <v>0.08</v>
      </c>
      <c r="K34" s="65">
        <v>22</v>
      </c>
      <c r="L34" s="64">
        <v>4.8</v>
      </c>
      <c r="M34" s="64">
        <v>76.8</v>
      </c>
      <c r="N34" s="65">
        <v>1</v>
      </c>
      <c r="O34" s="49" t="s">
        <v>184</v>
      </c>
    </row>
    <row r="35" spans="1:16" ht="12.75">
      <c r="A35" s="4" t="s">
        <v>19</v>
      </c>
      <c r="B35" s="4">
        <v>50</v>
      </c>
      <c r="C35" s="43">
        <v>90.5</v>
      </c>
      <c r="D35" s="43">
        <v>3.3</v>
      </c>
      <c r="E35" s="43">
        <v>0.6</v>
      </c>
      <c r="F35" s="43">
        <v>17.1</v>
      </c>
      <c r="G35" s="45"/>
      <c r="H35" s="44">
        <v>0.09</v>
      </c>
      <c r="I35" s="45"/>
      <c r="J35" s="44">
        <v>0.34</v>
      </c>
      <c r="K35" s="43">
        <v>17.5</v>
      </c>
      <c r="L35" s="43">
        <v>23.5</v>
      </c>
      <c r="M35" s="48">
        <v>79</v>
      </c>
      <c r="N35" s="44">
        <v>1.95</v>
      </c>
      <c r="O35" s="49" t="s">
        <v>273</v>
      </c>
      <c r="P35" s="32"/>
    </row>
    <row r="36" spans="1:15" ht="12.75">
      <c r="A36" s="3" t="s">
        <v>23</v>
      </c>
      <c r="B36" s="15">
        <f>C36*100/C37</f>
        <v>25.285289032935324</v>
      </c>
      <c r="C36" s="59">
        <f aca="true" t="shared" si="4" ref="C36:N36">SUM(C29:C35)</f>
        <v>688.8799999999999</v>
      </c>
      <c r="D36" s="59">
        <f t="shared" si="4"/>
        <v>27.499999999999996</v>
      </c>
      <c r="E36" s="81">
        <f t="shared" si="4"/>
        <v>32.43</v>
      </c>
      <c r="F36" s="59">
        <f t="shared" si="4"/>
        <v>100.39000000000001</v>
      </c>
      <c r="G36" s="59">
        <f t="shared" si="4"/>
        <v>0.82</v>
      </c>
      <c r="H36" s="59">
        <f t="shared" si="4"/>
        <v>0.43999999999999995</v>
      </c>
      <c r="I36" s="59">
        <f t="shared" si="4"/>
        <v>49.089999999999996</v>
      </c>
      <c r="J36" s="81">
        <f t="shared" si="4"/>
        <v>6.680000000000001</v>
      </c>
      <c r="K36" s="59">
        <f t="shared" si="4"/>
        <v>273.65999999999997</v>
      </c>
      <c r="L36" s="59">
        <f t="shared" si="4"/>
        <v>119.71</v>
      </c>
      <c r="M36" s="59">
        <f t="shared" si="4"/>
        <v>691.18</v>
      </c>
      <c r="N36" s="59">
        <f t="shared" si="4"/>
        <v>9.25</v>
      </c>
      <c r="O36" s="131"/>
    </row>
    <row r="37" spans="1:15" ht="12.75">
      <c r="A37" s="3" t="s">
        <v>24</v>
      </c>
      <c r="B37" s="3"/>
      <c r="C37" s="59">
        <f aca="true" t="shared" si="5" ref="C37:N37">C36+C23+C27+C10+C15</f>
        <v>2724.43</v>
      </c>
      <c r="D37" s="59">
        <f t="shared" si="5"/>
        <v>98.44</v>
      </c>
      <c r="E37" s="59">
        <f t="shared" si="5"/>
        <v>95.61</v>
      </c>
      <c r="F37" s="59">
        <f t="shared" si="5"/>
        <v>405.38</v>
      </c>
      <c r="G37" s="59">
        <f t="shared" si="5"/>
        <v>1.26</v>
      </c>
      <c r="H37" s="59">
        <f t="shared" si="5"/>
        <v>1.3199999999999998</v>
      </c>
      <c r="I37" s="59">
        <f t="shared" si="5"/>
        <v>66.69</v>
      </c>
      <c r="J37" s="59">
        <f t="shared" si="5"/>
        <v>11.68</v>
      </c>
      <c r="K37" s="59">
        <f t="shared" si="5"/>
        <v>1290.93</v>
      </c>
      <c r="L37" s="59">
        <f t="shared" si="5"/>
        <v>429.68</v>
      </c>
      <c r="M37" s="59">
        <f t="shared" si="5"/>
        <v>1815.95</v>
      </c>
      <c r="N37" s="59">
        <f t="shared" si="5"/>
        <v>24.08</v>
      </c>
      <c r="O37" s="59"/>
    </row>
    <row r="38" spans="1:2" ht="12.75">
      <c r="A38" s="12" t="s">
        <v>51</v>
      </c>
      <c r="B38" s="107"/>
    </row>
    <row r="39" spans="1:2" ht="12.75">
      <c r="A39" s="12" t="s">
        <v>52</v>
      </c>
      <c r="B39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8">
      <selection activeCell="A1" sqref="A1:O38"/>
    </sheetView>
  </sheetViews>
  <sheetFormatPr defaultColWidth="9.140625" defaultRowHeight="12.75"/>
  <cols>
    <col min="1" max="1" width="29.28125" style="0" customWidth="1"/>
    <col min="2" max="2" width="7.28125" style="0" customWidth="1"/>
    <col min="3" max="3" width="7.00390625" style="0" customWidth="1"/>
    <col min="4" max="4" width="5.140625" style="0" customWidth="1"/>
    <col min="5" max="5" width="6.28125" style="0" customWidth="1"/>
    <col min="6" max="6" width="8.00390625" style="0" customWidth="1"/>
    <col min="7" max="7" width="5.421875" style="0" customWidth="1"/>
    <col min="8" max="8" width="5.00390625" style="0" customWidth="1"/>
    <col min="9" max="9" width="5.140625" style="0" customWidth="1"/>
    <col min="10" max="10" width="5.8515625" style="0" customWidth="1"/>
    <col min="11" max="11" width="7.00390625" style="0" customWidth="1"/>
    <col min="12" max="12" width="5.140625" style="0" customWidth="1"/>
    <col min="13" max="13" width="5.8515625" style="0" customWidth="1"/>
    <col min="14" max="14" width="6.57421875" style="0" customWidth="1"/>
    <col min="15" max="15" width="8.57421875" style="0" customWidth="1"/>
  </cols>
  <sheetData>
    <row r="1" spans="1:15" ht="12.75">
      <c r="A1" s="7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214</v>
      </c>
    </row>
    <row r="5" spans="1:15" ht="12.75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</row>
    <row r="6" spans="1:15" ht="12.75">
      <c r="A6" s="4" t="s">
        <v>35</v>
      </c>
      <c r="B6" s="4">
        <v>250</v>
      </c>
      <c r="C6" s="159">
        <v>148.42</v>
      </c>
      <c r="D6" s="159">
        <v>9.93</v>
      </c>
      <c r="E6" s="159">
        <v>10.44</v>
      </c>
      <c r="F6" s="159">
        <v>56.05</v>
      </c>
      <c r="G6" s="159">
        <v>0.22</v>
      </c>
      <c r="H6" s="159">
        <v>0.22</v>
      </c>
      <c r="I6" s="159">
        <v>2.08</v>
      </c>
      <c r="J6" s="159">
        <v>1.05</v>
      </c>
      <c r="K6" s="159">
        <v>230.56</v>
      </c>
      <c r="L6" s="159">
        <v>62.57</v>
      </c>
      <c r="M6" s="159">
        <v>263.04</v>
      </c>
      <c r="N6" s="159">
        <v>1.47</v>
      </c>
      <c r="O6" s="4" t="s">
        <v>277</v>
      </c>
    </row>
    <row r="7" spans="1:15" ht="12.75">
      <c r="A7" s="4" t="s">
        <v>16</v>
      </c>
      <c r="B7" s="4">
        <v>100</v>
      </c>
      <c r="C7" s="43">
        <v>238</v>
      </c>
      <c r="D7" s="43">
        <v>7.6</v>
      </c>
      <c r="E7" s="43">
        <v>0.8</v>
      </c>
      <c r="F7" s="43">
        <v>48.6</v>
      </c>
      <c r="G7" s="43"/>
      <c r="H7" s="43">
        <v>0.11</v>
      </c>
      <c r="I7" s="43"/>
      <c r="J7" s="43">
        <v>0.92</v>
      </c>
      <c r="K7" s="43">
        <v>20</v>
      </c>
      <c r="L7" s="43">
        <v>14</v>
      </c>
      <c r="M7" s="43">
        <v>65</v>
      </c>
      <c r="N7" s="43">
        <v>1.1</v>
      </c>
      <c r="O7" s="49" t="s">
        <v>185</v>
      </c>
    </row>
    <row r="8" spans="1:15" ht="12.75">
      <c r="A8" s="4" t="s">
        <v>54</v>
      </c>
      <c r="B8" s="4">
        <v>200</v>
      </c>
      <c r="C8" s="65">
        <v>121</v>
      </c>
      <c r="D8" s="64">
        <v>3.8</v>
      </c>
      <c r="E8" s="64">
        <v>3.7</v>
      </c>
      <c r="F8" s="63">
        <v>20.17</v>
      </c>
      <c r="G8" s="63">
        <v>0.03</v>
      </c>
      <c r="H8" s="63">
        <v>0.04</v>
      </c>
      <c r="I8" s="64">
        <v>1.3</v>
      </c>
      <c r="J8" s="64">
        <v>0.1</v>
      </c>
      <c r="K8" s="64">
        <v>120.3</v>
      </c>
      <c r="L8" s="65">
        <v>14</v>
      </c>
      <c r="M8" s="65">
        <v>90</v>
      </c>
      <c r="N8" s="63">
        <v>0.11</v>
      </c>
      <c r="O8" s="49" t="s">
        <v>218</v>
      </c>
    </row>
    <row r="9" spans="1:17" ht="12.75" customHeight="1">
      <c r="A9" s="4" t="s">
        <v>138</v>
      </c>
      <c r="B9" s="4">
        <v>50</v>
      </c>
      <c r="C9" s="77">
        <v>150.5</v>
      </c>
      <c r="D9" s="77">
        <v>6.1</v>
      </c>
      <c r="E9" s="79">
        <v>14</v>
      </c>
      <c r="F9" s="80"/>
      <c r="G9" s="80"/>
      <c r="H9" s="78">
        <v>0.13</v>
      </c>
      <c r="I9" s="80"/>
      <c r="J9" s="78">
        <v>1.24</v>
      </c>
      <c r="K9" s="77">
        <v>9.5</v>
      </c>
      <c r="L9" s="77">
        <v>8.5</v>
      </c>
      <c r="M9" s="79">
        <v>73</v>
      </c>
      <c r="N9" s="78">
        <v>0.85</v>
      </c>
      <c r="O9" s="4" t="s">
        <v>278</v>
      </c>
      <c r="P9" s="1"/>
      <c r="Q9" s="1"/>
    </row>
    <row r="10" spans="1:15" ht="12.75">
      <c r="A10" s="3" t="s">
        <v>85</v>
      </c>
      <c r="B10" s="15">
        <f>C10*100/C36</f>
        <v>24.38791131803405</v>
      </c>
      <c r="C10" s="59">
        <f aca="true" t="shared" si="0" ref="C10:N10">SUM(C6:C9)</f>
        <v>657.92</v>
      </c>
      <c r="D10" s="59">
        <f t="shared" si="0"/>
        <v>27.43</v>
      </c>
      <c r="E10" s="59">
        <f t="shared" si="0"/>
        <v>28.94</v>
      </c>
      <c r="F10" s="59">
        <f t="shared" si="0"/>
        <v>124.82000000000001</v>
      </c>
      <c r="G10" s="59">
        <f t="shared" si="0"/>
        <v>0.25</v>
      </c>
      <c r="H10" s="59">
        <f t="shared" si="0"/>
        <v>0.5</v>
      </c>
      <c r="I10" s="59">
        <f t="shared" si="0"/>
        <v>3.38</v>
      </c>
      <c r="J10" s="59">
        <f t="shared" si="0"/>
        <v>3.3100000000000005</v>
      </c>
      <c r="K10" s="59">
        <f t="shared" si="0"/>
        <v>380.36</v>
      </c>
      <c r="L10" s="59">
        <f t="shared" si="0"/>
        <v>99.07</v>
      </c>
      <c r="M10" s="59">
        <f t="shared" si="0"/>
        <v>491.04</v>
      </c>
      <c r="N10" s="59">
        <f t="shared" si="0"/>
        <v>3.5300000000000002</v>
      </c>
      <c r="O10" s="3"/>
    </row>
    <row r="11" spans="1:15" ht="12.75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</row>
    <row r="12" spans="1:15" ht="12.75">
      <c r="A12" s="4" t="s">
        <v>119</v>
      </c>
      <c r="B12" s="4">
        <v>200</v>
      </c>
      <c r="C12" s="161">
        <v>57</v>
      </c>
      <c r="D12" s="159">
        <v>0.26</v>
      </c>
      <c r="E12" s="159">
        <v>0.07</v>
      </c>
      <c r="F12" s="159">
        <v>14.84</v>
      </c>
      <c r="G12" s="161"/>
      <c r="H12" s="162"/>
      <c r="I12" s="159">
        <v>1.78</v>
      </c>
      <c r="J12" s="159">
        <v>0.16</v>
      </c>
      <c r="K12" s="159">
        <v>6.95</v>
      </c>
      <c r="L12" s="160">
        <v>5.8</v>
      </c>
      <c r="M12" s="159">
        <v>10.24</v>
      </c>
      <c r="N12" s="161">
        <v>1</v>
      </c>
      <c r="O12" s="4" t="s">
        <v>279</v>
      </c>
    </row>
    <row r="13" spans="1:15" ht="12.75">
      <c r="A13" s="4" t="s">
        <v>286</v>
      </c>
      <c r="B13" s="4">
        <v>75</v>
      </c>
      <c r="C13" s="159">
        <v>126.27</v>
      </c>
      <c r="D13" s="159">
        <v>5.87</v>
      </c>
      <c r="E13" s="159">
        <v>8.11</v>
      </c>
      <c r="F13" s="159">
        <v>12.49</v>
      </c>
      <c r="G13" s="159">
        <v>0.05</v>
      </c>
      <c r="H13" s="159">
        <v>0.08</v>
      </c>
      <c r="I13" s="159">
        <v>0.18</v>
      </c>
      <c r="J13" s="159">
        <v>0.56</v>
      </c>
      <c r="K13" s="159">
        <v>40.97</v>
      </c>
      <c r="L13" s="159">
        <v>12.04</v>
      </c>
      <c r="M13" s="159">
        <v>78.96</v>
      </c>
      <c r="N13" s="159">
        <v>0.79</v>
      </c>
      <c r="O13" s="4" t="s">
        <v>287</v>
      </c>
    </row>
    <row r="14" spans="1:15" ht="12.75">
      <c r="A14" s="4" t="s">
        <v>26</v>
      </c>
      <c r="B14" s="4">
        <v>100</v>
      </c>
      <c r="C14" s="161">
        <v>40</v>
      </c>
      <c r="D14" s="160">
        <v>0.9</v>
      </c>
      <c r="E14" s="160">
        <v>0.2</v>
      </c>
      <c r="F14" s="160">
        <v>8.1</v>
      </c>
      <c r="G14" s="159">
        <v>0.05</v>
      </c>
      <c r="H14" s="159">
        <v>0.04</v>
      </c>
      <c r="I14" s="161"/>
      <c r="J14" s="160">
        <v>0.2</v>
      </c>
      <c r="K14" s="161">
        <v>34</v>
      </c>
      <c r="L14" s="161">
        <v>13</v>
      </c>
      <c r="M14" s="161">
        <v>23</v>
      </c>
      <c r="N14" s="160">
        <v>0.3</v>
      </c>
      <c r="O14" s="4" t="s">
        <v>206</v>
      </c>
    </row>
    <row r="15" spans="1:15" ht="12.75">
      <c r="A15" s="3" t="s">
        <v>91</v>
      </c>
      <c r="B15" s="15">
        <f>C15*100/C36</f>
        <v>8.276217412417106</v>
      </c>
      <c r="C15" s="59">
        <f aca="true" t="shared" si="1" ref="C15:N15">SUM(C12:C14)</f>
        <v>223.26999999999998</v>
      </c>
      <c r="D15" s="59">
        <f t="shared" si="1"/>
        <v>7.03</v>
      </c>
      <c r="E15" s="59">
        <f t="shared" si="1"/>
        <v>8.379999999999999</v>
      </c>
      <c r="F15" s="59">
        <f t="shared" si="1"/>
        <v>35.43</v>
      </c>
      <c r="G15" s="59">
        <f t="shared" si="1"/>
        <v>0.1</v>
      </c>
      <c r="H15" s="59">
        <f t="shared" si="1"/>
        <v>0.12</v>
      </c>
      <c r="I15" s="59">
        <f t="shared" si="1"/>
        <v>1.96</v>
      </c>
      <c r="J15" s="59">
        <f t="shared" si="1"/>
        <v>0.9200000000000002</v>
      </c>
      <c r="K15" s="59">
        <f t="shared" si="1"/>
        <v>81.92</v>
      </c>
      <c r="L15" s="59">
        <f t="shared" si="1"/>
        <v>30.84</v>
      </c>
      <c r="M15" s="59">
        <f t="shared" si="1"/>
        <v>112.19999999999999</v>
      </c>
      <c r="N15" s="59">
        <f t="shared" si="1"/>
        <v>2.09</v>
      </c>
      <c r="O15" s="4"/>
    </row>
    <row r="16" spans="1:15" ht="12.75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</row>
    <row r="17" spans="1:15" ht="12.75">
      <c r="A17" s="4" t="s">
        <v>120</v>
      </c>
      <c r="B17" s="4">
        <v>100</v>
      </c>
      <c r="C17" s="159">
        <v>61.24</v>
      </c>
      <c r="D17" s="159">
        <v>3.02</v>
      </c>
      <c r="E17" s="159">
        <v>2.67</v>
      </c>
      <c r="F17" s="159">
        <v>6.33</v>
      </c>
      <c r="G17" s="159"/>
      <c r="H17" s="159">
        <v>0.11</v>
      </c>
      <c r="I17" s="160">
        <v>9.7</v>
      </c>
      <c r="J17" s="159">
        <v>0.68</v>
      </c>
      <c r="K17" s="159">
        <v>19.76</v>
      </c>
      <c r="L17" s="159">
        <v>20.38</v>
      </c>
      <c r="M17" s="159">
        <v>60.71</v>
      </c>
      <c r="N17" s="159">
        <v>0.69</v>
      </c>
      <c r="O17" s="4" t="s">
        <v>280</v>
      </c>
    </row>
    <row r="18" spans="1:15" ht="12.75">
      <c r="A18" s="4" t="s">
        <v>62</v>
      </c>
      <c r="B18" s="4">
        <v>250</v>
      </c>
      <c r="C18" s="159">
        <v>235.95</v>
      </c>
      <c r="D18" s="159">
        <v>5.78</v>
      </c>
      <c r="E18" s="159">
        <v>9.86</v>
      </c>
      <c r="F18" s="159">
        <v>3.98</v>
      </c>
      <c r="G18" s="160"/>
      <c r="H18" s="159">
        <v>0.21</v>
      </c>
      <c r="I18" s="159">
        <v>40.36</v>
      </c>
      <c r="J18" s="159"/>
      <c r="K18" s="159">
        <v>68.34</v>
      </c>
      <c r="L18" s="159"/>
      <c r="M18" s="159">
        <v>193.16</v>
      </c>
      <c r="N18" s="160">
        <v>2.6</v>
      </c>
      <c r="O18" s="4" t="s">
        <v>281</v>
      </c>
    </row>
    <row r="19" spans="1:15" ht="12.75">
      <c r="A19" s="4" t="s">
        <v>61</v>
      </c>
      <c r="B19" s="4">
        <v>100</v>
      </c>
      <c r="C19" s="159">
        <v>161.38</v>
      </c>
      <c r="D19" s="159">
        <v>5.98</v>
      </c>
      <c r="E19" s="159">
        <v>7.18</v>
      </c>
      <c r="F19" s="159">
        <v>13.37</v>
      </c>
      <c r="G19" s="159">
        <v>0.13</v>
      </c>
      <c r="H19" s="159">
        <v>0.07</v>
      </c>
      <c r="I19" s="161">
        <v>3</v>
      </c>
      <c r="J19" s="159"/>
      <c r="K19" s="159">
        <v>18.43</v>
      </c>
      <c r="L19" s="159">
        <v>25.75</v>
      </c>
      <c r="M19" s="159">
        <v>140.37</v>
      </c>
      <c r="N19" s="159">
        <v>1.12</v>
      </c>
      <c r="O19" s="4" t="s">
        <v>282</v>
      </c>
    </row>
    <row r="20" spans="1:15" ht="12.75">
      <c r="A20" s="4" t="s">
        <v>170</v>
      </c>
      <c r="B20" s="4">
        <v>180</v>
      </c>
      <c r="C20" s="159">
        <v>160.56</v>
      </c>
      <c r="D20" s="159">
        <v>6.69</v>
      </c>
      <c r="E20" s="159">
        <v>5.65</v>
      </c>
      <c r="F20" s="159">
        <v>34.66</v>
      </c>
      <c r="G20" s="159">
        <v>0.06</v>
      </c>
      <c r="H20" s="159">
        <v>0.11</v>
      </c>
      <c r="I20" s="159"/>
      <c r="J20" s="159">
        <v>0.78</v>
      </c>
      <c r="K20" s="160">
        <v>12.88</v>
      </c>
      <c r="L20" s="159">
        <v>10.26</v>
      </c>
      <c r="M20" s="159">
        <v>56.82</v>
      </c>
      <c r="N20" s="159">
        <v>1.04</v>
      </c>
      <c r="O20" s="4" t="s">
        <v>283</v>
      </c>
    </row>
    <row r="21" spans="1:15" ht="12.75">
      <c r="A21" s="4" t="s">
        <v>288</v>
      </c>
      <c r="B21" s="4">
        <v>200</v>
      </c>
      <c r="C21" s="159">
        <v>110.43</v>
      </c>
      <c r="D21" s="159">
        <v>0.11</v>
      </c>
      <c r="E21" s="162"/>
      <c r="F21" s="159">
        <v>27.88</v>
      </c>
      <c r="G21" s="162"/>
      <c r="H21" s="162"/>
      <c r="I21" s="161">
        <v>3</v>
      </c>
      <c r="J21" s="159">
        <v>0.03</v>
      </c>
      <c r="K21" s="160">
        <v>6.8</v>
      </c>
      <c r="L21" s="160">
        <v>1.6</v>
      </c>
      <c r="M21" s="159">
        <v>9.13</v>
      </c>
      <c r="N21" s="159">
        <v>0.18</v>
      </c>
      <c r="O21" s="4" t="s">
        <v>227</v>
      </c>
    </row>
    <row r="22" spans="1:15" ht="12.75">
      <c r="A22" s="4" t="s">
        <v>19</v>
      </c>
      <c r="B22" s="4">
        <v>70</v>
      </c>
      <c r="C22" s="43">
        <v>126.7</v>
      </c>
      <c r="D22" s="44">
        <v>4.62</v>
      </c>
      <c r="E22" s="44">
        <v>0.84</v>
      </c>
      <c r="F22" s="44">
        <v>23.94</v>
      </c>
      <c r="G22" s="45"/>
      <c r="H22" s="44">
        <v>0.13</v>
      </c>
      <c r="I22" s="45"/>
      <c r="J22" s="44">
        <v>0.47</v>
      </c>
      <c r="K22" s="43">
        <v>24.5</v>
      </c>
      <c r="L22" s="43">
        <v>32.9</v>
      </c>
      <c r="M22" s="43">
        <v>110.6</v>
      </c>
      <c r="N22" s="44">
        <v>2.73</v>
      </c>
      <c r="O22" s="4" t="s">
        <v>193</v>
      </c>
    </row>
    <row r="23" spans="1:15" ht="12.75">
      <c r="A23" s="3" t="s">
        <v>20</v>
      </c>
      <c r="B23" s="15">
        <f>C23*100/C36</f>
        <v>31.74001845996449</v>
      </c>
      <c r="C23" s="59">
        <f aca="true" t="shared" si="2" ref="C23:N23">SUM(C17:C22)</f>
        <v>856.26</v>
      </c>
      <c r="D23" s="59">
        <f t="shared" si="2"/>
        <v>26.200000000000003</v>
      </c>
      <c r="E23" s="59">
        <f t="shared" si="2"/>
        <v>26.2</v>
      </c>
      <c r="F23" s="59">
        <f t="shared" si="2"/>
        <v>110.16</v>
      </c>
      <c r="G23" s="59">
        <f t="shared" si="2"/>
        <v>0.19</v>
      </c>
      <c r="H23" s="59">
        <f t="shared" si="2"/>
        <v>0.63</v>
      </c>
      <c r="I23" s="59">
        <f t="shared" si="2"/>
        <v>56.06</v>
      </c>
      <c r="J23" s="59">
        <f t="shared" si="2"/>
        <v>1.96</v>
      </c>
      <c r="K23" s="59">
        <f t="shared" si="2"/>
        <v>150.70999999999998</v>
      </c>
      <c r="L23" s="59">
        <f t="shared" si="2"/>
        <v>90.88999999999999</v>
      </c>
      <c r="M23" s="59">
        <f t="shared" si="2"/>
        <v>570.79</v>
      </c>
      <c r="N23" s="59">
        <f t="shared" si="2"/>
        <v>8.36</v>
      </c>
      <c r="O23" s="4"/>
    </row>
    <row r="24" spans="1:15" ht="12.75">
      <c r="A24" s="3" t="s">
        <v>316</v>
      </c>
      <c r="B24" s="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"/>
    </row>
    <row r="25" spans="1:15" ht="12.75">
      <c r="A25" s="4" t="s">
        <v>178</v>
      </c>
      <c r="B25" s="4">
        <v>200</v>
      </c>
      <c r="C25" s="65">
        <v>154</v>
      </c>
      <c r="D25" s="64">
        <v>2.9</v>
      </c>
      <c r="E25" s="64">
        <v>2.5</v>
      </c>
      <c r="F25" s="64">
        <v>4.2</v>
      </c>
      <c r="G25" s="65"/>
      <c r="H25" s="63">
        <v>0.02</v>
      </c>
      <c r="I25" s="64">
        <v>0.3</v>
      </c>
      <c r="J25" s="64">
        <v>0.1</v>
      </c>
      <c r="K25" s="65">
        <v>124</v>
      </c>
      <c r="L25" s="65">
        <v>14</v>
      </c>
      <c r="M25" s="65">
        <v>92</v>
      </c>
      <c r="N25" s="64">
        <v>0.1</v>
      </c>
      <c r="O25" s="56" t="s">
        <v>179</v>
      </c>
    </row>
    <row r="26" spans="1:15" ht="12.75">
      <c r="A26" s="47" t="s">
        <v>44</v>
      </c>
      <c r="B26" s="138">
        <v>50</v>
      </c>
      <c r="C26" s="48">
        <v>131</v>
      </c>
      <c r="D26" s="44">
        <v>3.75</v>
      </c>
      <c r="E26" s="44">
        <v>1.45</v>
      </c>
      <c r="F26" s="43">
        <v>25.7</v>
      </c>
      <c r="G26" s="45"/>
      <c r="H26" s="44">
        <v>0.06</v>
      </c>
      <c r="I26" s="45"/>
      <c r="J26" s="44">
        <v>0.45</v>
      </c>
      <c r="K26" s="43">
        <v>9.5</v>
      </c>
      <c r="L26" s="43">
        <v>6.5</v>
      </c>
      <c r="M26" s="43">
        <v>32.5</v>
      </c>
      <c r="N26" s="43">
        <v>0.6</v>
      </c>
      <c r="O26" s="4" t="s">
        <v>195</v>
      </c>
    </row>
    <row r="27" spans="1:15" ht="12.75">
      <c r="A27" s="3" t="s">
        <v>380</v>
      </c>
      <c r="B27" s="15">
        <f>C27*100/C36</f>
        <v>10.564437508572022</v>
      </c>
      <c r="C27" s="59">
        <f aca="true" t="shared" si="3" ref="C27:N27">SUM(C25:C26)</f>
        <v>285</v>
      </c>
      <c r="D27" s="59">
        <f t="shared" si="3"/>
        <v>6.65</v>
      </c>
      <c r="E27" s="59">
        <f t="shared" si="3"/>
        <v>3.95</v>
      </c>
      <c r="F27" s="59">
        <f t="shared" si="3"/>
        <v>29.9</v>
      </c>
      <c r="G27" s="59">
        <f t="shared" si="3"/>
        <v>0</v>
      </c>
      <c r="H27" s="59">
        <f t="shared" si="3"/>
        <v>0.08</v>
      </c>
      <c r="I27" s="59">
        <f t="shared" si="3"/>
        <v>0.3</v>
      </c>
      <c r="J27" s="59">
        <f t="shared" si="3"/>
        <v>0.55</v>
      </c>
      <c r="K27" s="59">
        <f t="shared" si="3"/>
        <v>133.5</v>
      </c>
      <c r="L27" s="59">
        <f t="shared" si="3"/>
        <v>20.5</v>
      </c>
      <c r="M27" s="59">
        <f t="shared" si="3"/>
        <v>124.5</v>
      </c>
      <c r="N27" s="59">
        <f t="shared" si="3"/>
        <v>0.7</v>
      </c>
      <c r="O27" s="4"/>
    </row>
    <row r="28" spans="1:15" ht="12.75">
      <c r="A28" s="3" t="s">
        <v>21</v>
      </c>
      <c r="B28" s="4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1"/>
    </row>
    <row r="29" spans="1:15" ht="12.75">
      <c r="A29" s="4" t="s">
        <v>372</v>
      </c>
      <c r="B29" s="4">
        <v>100</v>
      </c>
      <c r="C29" s="159">
        <v>82.82</v>
      </c>
      <c r="D29" s="159">
        <v>1.54</v>
      </c>
      <c r="E29" s="159">
        <v>5.07</v>
      </c>
      <c r="F29" s="159">
        <v>7.62</v>
      </c>
      <c r="G29" s="162"/>
      <c r="H29" s="159">
        <v>0.02</v>
      </c>
      <c r="I29" s="160">
        <v>24.4</v>
      </c>
      <c r="J29" s="159">
        <v>0.33</v>
      </c>
      <c r="K29" s="161">
        <v>48</v>
      </c>
      <c r="L29" s="159">
        <v>14.32</v>
      </c>
      <c r="M29" s="159">
        <v>31.48</v>
      </c>
      <c r="N29" s="159">
        <v>0.62</v>
      </c>
      <c r="O29" s="4" t="s">
        <v>290</v>
      </c>
    </row>
    <row r="30" spans="1:15" ht="12.75">
      <c r="A30" s="4" t="s">
        <v>121</v>
      </c>
      <c r="B30" s="4">
        <v>100</v>
      </c>
      <c r="C30" s="159">
        <v>128.08</v>
      </c>
      <c r="D30" s="160">
        <v>10.5</v>
      </c>
      <c r="E30" s="159">
        <v>8.42</v>
      </c>
      <c r="F30" s="160">
        <v>2.7</v>
      </c>
      <c r="G30" s="159">
        <v>0.12</v>
      </c>
      <c r="H30" s="159">
        <v>0.07</v>
      </c>
      <c r="I30" s="160">
        <v>1.1</v>
      </c>
      <c r="J30" s="159">
        <v>1.01</v>
      </c>
      <c r="K30" s="159">
        <v>386.46</v>
      </c>
      <c r="L30" s="159">
        <v>21.83</v>
      </c>
      <c r="M30" s="159">
        <v>171.51</v>
      </c>
      <c r="N30" s="159">
        <v>0.81</v>
      </c>
      <c r="O30" s="4" t="s">
        <v>284</v>
      </c>
    </row>
    <row r="31" spans="1:15" ht="12.75">
      <c r="A31" s="4" t="s">
        <v>373</v>
      </c>
      <c r="B31" s="4">
        <v>200</v>
      </c>
      <c r="C31" s="159">
        <v>166.88</v>
      </c>
      <c r="D31" s="159">
        <v>3.76</v>
      </c>
      <c r="E31" s="159">
        <v>3.94</v>
      </c>
      <c r="F31" s="159">
        <v>6.12</v>
      </c>
      <c r="G31" s="159">
        <v>0.19</v>
      </c>
      <c r="H31" s="159">
        <v>0.22</v>
      </c>
      <c r="I31" s="160"/>
      <c r="J31" s="160">
        <v>2.4</v>
      </c>
      <c r="K31" s="159">
        <v>20.32</v>
      </c>
      <c r="L31" s="159">
        <v>42.38</v>
      </c>
      <c r="M31" s="159">
        <v>109.76</v>
      </c>
      <c r="N31" s="159">
        <v>1.69</v>
      </c>
      <c r="O31" s="4" t="s">
        <v>285</v>
      </c>
    </row>
    <row r="32" spans="1:15" ht="12.75">
      <c r="A32" s="4" t="s">
        <v>116</v>
      </c>
      <c r="B32" s="10">
        <v>200</v>
      </c>
      <c r="C32" s="48">
        <v>76</v>
      </c>
      <c r="D32" s="48">
        <v>1</v>
      </c>
      <c r="E32" s="45"/>
      <c r="F32" s="43">
        <v>18.2</v>
      </c>
      <c r="G32" s="45"/>
      <c r="H32" s="44">
        <v>0.02</v>
      </c>
      <c r="I32" s="48">
        <v>4</v>
      </c>
      <c r="J32" s="43">
        <v>0.2</v>
      </c>
      <c r="K32" s="48">
        <v>14</v>
      </c>
      <c r="L32" s="48">
        <v>8</v>
      </c>
      <c r="M32" s="48">
        <v>14</v>
      </c>
      <c r="N32" s="43">
        <v>0.6</v>
      </c>
      <c r="O32" s="4" t="s">
        <v>199</v>
      </c>
    </row>
    <row r="33" spans="1:15" ht="12.75">
      <c r="A33" s="47" t="s">
        <v>44</v>
      </c>
      <c r="B33" s="138">
        <v>50</v>
      </c>
      <c r="C33" s="48">
        <v>131</v>
      </c>
      <c r="D33" s="44">
        <v>3.75</v>
      </c>
      <c r="E33" s="44">
        <v>1.45</v>
      </c>
      <c r="F33" s="43">
        <v>25.7</v>
      </c>
      <c r="G33" s="45"/>
      <c r="H33" s="44">
        <v>0.06</v>
      </c>
      <c r="I33" s="45"/>
      <c r="J33" s="44">
        <v>0.45</v>
      </c>
      <c r="K33" s="43">
        <v>9.5</v>
      </c>
      <c r="L33" s="43">
        <v>6.5</v>
      </c>
      <c r="M33" s="43">
        <v>32.5</v>
      </c>
      <c r="N33" s="43">
        <v>0.6</v>
      </c>
      <c r="O33" s="4" t="s">
        <v>195</v>
      </c>
    </row>
    <row r="34" spans="1:15" ht="12.75">
      <c r="A34" s="4" t="s">
        <v>19</v>
      </c>
      <c r="B34" s="4">
        <v>50</v>
      </c>
      <c r="C34" s="43">
        <v>90.5</v>
      </c>
      <c r="D34" s="43">
        <v>3.3</v>
      </c>
      <c r="E34" s="43">
        <v>0.6</v>
      </c>
      <c r="F34" s="43">
        <v>17.1</v>
      </c>
      <c r="G34" s="45"/>
      <c r="H34" s="44">
        <v>0.09</v>
      </c>
      <c r="I34" s="45"/>
      <c r="J34" s="44">
        <v>0.34</v>
      </c>
      <c r="K34" s="43">
        <v>17.5</v>
      </c>
      <c r="L34" s="43">
        <v>23.5</v>
      </c>
      <c r="M34" s="48">
        <v>79</v>
      </c>
      <c r="N34" s="44">
        <v>1.95</v>
      </c>
      <c r="O34" s="4" t="s">
        <v>193</v>
      </c>
    </row>
    <row r="35" spans="1:15" ht="12.75">
      <c r="A35" s="3" t="s">
        <v>23</v>
      </c>
      <c r="B35" s="15">
        <f>C35*100/C36</f>
        <v>25.031415301012334</v>
      </c>
      <c r="C35" s="59">
        <f aca="true" t="shared" si="4" ref="C35:N35">SUM(C29:C34)</f>
        <v>675.28</v>
      </c>
      <c r="D35" s="59">
        <f t="shared" si="4"/>
        <v>23.849999999999998</v>
      </c>
      <c r="E35" s="59">
        <f t="shared" si="4"/>
        <v>19.48</v>
      </c>
      <c r="F35" s="59">
        <f t="shared" si="4"/>
        <v>77.44</v>
      </c>
      <c r="G35" s="59">
        <f t="shared" si="4"/>
        <v>0.31</v>
      </c>
      <c r="H35" s="59">
        <f t="shared" si="4"/>
        <v>0.48</v>
      </c>
      <c r="I35" s="59">
        <f t="shared" si="4"/>
        <v>29.5</v>
      </c>
      <c r="J35" s="59">
        <f t="shared" si="4"/>
        <v>4.73</v>
      </c>
      <c r="K35" s="59">
        <f t="shared" si="4"/>
        <v>495.78</v>
      </c>
      <c r="L35" s="59">
        <f t="shared" si="4"/>
        <v>116.53</v>
      </c>
      <c r="M35" s="59">
        <f t="shared" si="4"/>
        <v>438.25</v>
      </c>
      <c r="N35" s="59">
        <f t="shared" si="4"/>
        <v>6.2700000000000005</v>
      </c>
      <c r="O35" s="4"/>
    </row>
    <row r="36" spans="1:15" ht="12.75">
      <c r="A36" s="3" t="s">
        <v>24</v>
      </c>
      <c r="B36" s="3"/>
      <c r="C36" s="59">
        <f aca="true" t="shared" si="5" ref="C36:N36">C35+C27+C23+C15+C10</f>
        <v>2697.73</v>
      </c>
      <c r="D36" s="59">
        <f t="shared" si="5"/>
        <v>91.16</v>
      </c>
      <c r="E36" s="59">
        <f t="shared" si="5"/>
        <v>86.94999999999999</v>
      </c>
      <c r="F36" s="59">
        <f t="shared" si="5"/>
        <v>377.75</v>
      </c>
      <c r="G36" s="59">
        <f t="shared" si="5"/>
        <v>0.85</v>
      </c>
      <c r="H36" s="59">
        <f t="shared" si="5"/>
        <v>1.81</v>
      </c>
      <c r="I36" s="59">
        <f t="shared" si="5"/>
        <v>91.19999999999999</v>
      </c>
      <c r="J36" s="59">
        <f t="shared" si="5"/>
        <v>11.47</v>
      </c>
      <c r="K36" s="59">
        <f t="shared" si="5"/>
        <v>1242.27</v>
      </c>
      <c r="L36" s="59">
        <f t="shared" si="5"/>
        <v>357.83</v>
      </c>
      <c r="M36" s="59">
        <f t="shared" si="5"/>
        <v>1736.78</v>
      </c>
      <c r="N36" s="59">
        <f t="shared" si="5"/>
        <v>20.950000000000003</v>
      </c>
      <c r="O36" s="3"/>
    </row>
    <row r="37" spans="1:2" ht="12.75">
      <c r="A37" s="12" t="s">
        <v>51</v>
      </c>
      <c r="B37" s="107"/>
    </row>
    <row r="38" spans="1:2" ht="12.75">
      <c r="A38" s="12" t="s">
        <v>52</v>
      </c>
      <c r="B38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7">
      <selection activeCell="A1" sqref="A1:O38"/>
    </sheetView>
  </sheetViews>
  <sheetFormatPr defaultColWidth="9.140625" defaultRowHeight="12.75"/>
  <cols>
    <col min="1" max="1" width="32.140625" style="0" customWidth="1"/>
    <col min="2" max="2" width="7.8515625" style="0" customWidth="1"/>
    <col min="3" max="3" width="8.421875" style="0" customWidth="1"/>
    <col min="4" max="4" width="5.8515625" style="0" customWidth="1"/>
    <col min="5" max="5" width="6.00390625" style="0" customWidth="1"/>
    <col min="6" max="6" width="6.57421875" style="0" customWidth="1"/>
    <col min="7" max="7" width="4.421875" style="0" customWidth="1"/>
    <col min="8" max="8" width="5.421875" style="0" customWidth="1"/>
    <col min="9" max="9" width="5.00390625" style="0" customWidth="1"/>
    <col min="10" max="10" width="4.7109375" style="0" customWidth="1"/>
    <col min="11" max="11" width="5.57421875" style="0" customWidth="1"/>
    <col min="12" max="12" width="4.57421875" style="0" customWidth="1"/>
    <col min="13" max="13" width="5.57421875" style="0" customWidth="1"/>
    <col min="14" max="14" width="4.8515625" style="0" customWidth="1"/>
    <col min="15" max="15" width="8.421875" style="0" customWidth="1"/>
  </cols>
  <sheetData>
    <row r="1" spans="1:15" ht="12.75">
      <c r="A1" s="7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7" t="s">
        <v>382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7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2.75" customHeight="1">
      <c r="A4" s="3" t="s">
        <v>36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18</v>
      </c>
      <c r="H4" s="3" t="s">
        <v>9</v>
      </c>
      <c r="I4" s="3" t="s">
        <v>11</v>
      </c>
      <c r="J4" s="3" t="s">
        <v>314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214</v>
      </c>
      <c r="P4" s="1"/>
      <c r="Q4" s="1"/>
    </row>
    <row r="5" spans="1:17" ht="12.75" customHeight="1">
      <c r="A5" s="3" t="s">
        <v>84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" t="s">
        <v>99</v>
      </c>
      <c r="P5" s="1"/>
      <c r="Q5" s="1"/>
    </row>
    <row r="6" spans="1:17" ht="12.75" customHeight="1">
      <c r="A6" s="4" t="s">
        <v>335</v>
      </c>
      <c r="B6" s="4">
        <v>250</v>
      </c>
      <c r="C6" s="170">
        <v>263.42</v>
      </c>
      <c r="D6" s="170">
        <v>5.66</v>
      </c>
      <c r="E6" s="170">
        <v>5.32</v>
      </c>
      <c r="F6" s="170">
        <v>19.16</v>
      </c>
      <c r="G6" s="170">
        <v>0.13</v>
      </c>
      <c r="H6" s="170">
        <v>0.29</v>
      </c>
      <c r="I6" s="170"/>
      <c r="J6" s="170"/>
      <c r="K6" s="170">
        <v>266.34</v>
      </c>
      <c r="L6" s="170">
        <v>70.92</v>
      </c>
      <c r="M6" s="170">
        <v>306.64</v>
      </c>
      <c r="N6" s="170">
        <v>1.51</v>
      </c>
      <c r="O6" s="4" t="s">
        <v>291</v>
      </c>
      <c r="P6" s="69"/>
      <c r="Q6" s="69"/>
    </row>
    <row r="7" spans="1:15" ht="12.75">
      <c r="A7" s="4" t="s">
        <v>13</v>
      </c>
      <c r="B7" s="4">
        <v>30</v>
      </c>
      <c r="C7" s="65">
        <v>108</v>
      </c>
      <c r="D7" s="64">
        <v>6.9</v>
      </c>
      <c r="E7" s="64">
        <v>8.7</v>
      </c>
      <c r="F7" s="66"/>
      <c r="G7" s="63">
        <v>0.13</v>
      </c>
      <c r="H7" s="63">
        <v>0.01</v>
      </c>
      <c r="I7" s="63">
        <v>0.48</v>
      </c>
      <c r="J7" s="63">
        <v>0.05</v>
      </c>
      <c r="K7" s="65">
        <v>300</v>
      </c>
      <c r="L7" s="65">
        <v>15</v>
      </c>
      <c r="M7" s="65">
        <v>162</v>
      </c>
      <c r="N7" s="63">
        <v>0.33</v>
      </c>
      <c r="O7" s="4" t="s">
        <v>216</v>
      </c>
    </row>
    <row r="8" spans="1:17" ht="12.75" customHeight="1">
      <c r="A8" s="4" t="s">
        <v>16</v>
      </c>
      <c r="B8" s="4">
        <v>100</v>
      </c>
      <c r="C8" s="43">
        <v>238</v>
      </c>
      <c r="D8" s="43">
        <v>7.6</v>
      </c>
      <c r="E8" s="43">
        <v>0.8</v>
      </c>
      <c r="F8" s="43">
        <v>48.6</v>
      </c>
      <c r="G8" s="43"/>
      <c r="H8" s="43">
        <v>0.11</v>
      </c>
      <c r="I8" s="43"/>
      <c r="J8" s="43">
        <v>0.92</v>
      </c>
      <c r="K8" s="43">
        <v>20</v>
      </c>
      <c r="L8" s="43">
        <v>14</v>
      </c>
      <c r="M8" s="43">
        <v>65</v>
      </c>
      <c r="N8" s="43">
        <v>1.1</v>
      </c>
      <c r="O8" s="49" t="s">
        <v>185</v>
      </c>
      <c r="P8" s="69"/>
      <c r="Q8" s="69"/>
    </row>
    <row r="9" spans="1:15" ht="12.75">
      <c r="A9" s="4" t="s">
        <v>45</v>
      </c>
      <c r="B9" s="4">
        <v>200</v>
      </c>
      <c r="C9" s="152">
        <v>85.85</v>
      </c>
      <c r="D9" s="151">
        <v>1.8</v>
      </c>
      <c r="E9" s="151">
        <v>1.7</v>
      </c>
      <c r="F9" s="151">
        <v>17.4</v>
      </c>
      <c r="G9" s="152">
        <v>0.02</v>
      </c>
      <c r="H9" s="152">
        <v>0.02</v>
      </c>
      <c r="I9" s="152">
        <v>0.85</v>
      </c>
      <c r="J9" s="152">
        <v>0.21</v>
      </c>
      <c r="K9" s="151">
        <v>70.2</v>
      </c>
      <c r="L9" s="151">
        <v>15.8</v>
      </c>
      <c r="M9" s="152">
        <v>61.48</v>
      </c>
      <c r="N9" s="152">
        <v>1.72</v>
      </c>
      <c r="O9" s="4" t="s">
        <v>204</v>
      </c>
    </row>
    <row r="10" spans="1:17" ht="12.75" customHeight="1">
      <c r="A10" s="3" t="s">
        <v>85</v>
      </c>
      <c r="B10" s="15">
        <f>C10*100/C35</f>
        <v>24.525380083953582</v>
      </c>
      <c r="C10" s="59">
        <f aca="true" t="shared" si="0" ref="C10:N10">SUM(C6:C9)</f>
        <v>695.2700000000001</v>
      </c>
      <c r="D10" s="59">
        <f t="shared" si="0"/>
        <v>21.96</v>
      </c>
      <c r="E10" s="59">
        <f t="shared" si="0"/>
        <v>16.52</v>
      </c>
      <c r="F10" s="59">
        <f t="shared" si="0"/>
        <v>85.16</v>
      </c>
      <c r="G10" s="59">
        <f t="shared" si="0"/>
        <v>0.28</v>
      </c>
      <c r="H10" s="59">
        <f t="shared" si="0"/>
        <v>0.43</v>
      </c>
      <c r="I10" s="59">
        <f t="shared" si="0"/>
        <v>1.33</v>
      </c>
      <c r="J10" s="59">
        <f t="shared" si="0"/>
        <v>1.1800000000000002</v>
      </c>
      <c r="K10" s="59">
        <f t="shared" si="0"/>
        <v>656.54</v>
      </c>
      <c r="L10" s="59">
        <f t="shared" si="0"/>
        <v>115.72</v>
      </c>
      <c r="M10" s="59">
        <f t="shared" si="0"/>
        <v>595.12</v>
      </c>
      <c r="N10" s="59">
        <f t="shared" si="0"/>
        <v>4.66</v>
      </c>
      <c r="O10" s="3"/>
      <c r="P10" s="1"/>
      <c r="Q10" s="1"/>
    </row>
    <row r="11" spans="1:17" ht="12.75" customHeight="1">
      <c r="A11" s="3" t="s">
        <v>89</v>
      </c>
      <c r="B11" s="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"/>
      <c r="P11" s="1"/>
      <c r="Q11" s="1"/>
    </row>
    <row r="12" spans="1:17" ht="12.75" customHeight="1">
      <c r="A12" s="4" t="s">
        <v>46</v>
      </c>
      <c r="B12" s="4">
        <v>200</v>
      </c>
      <c r="C12" s="172">
        <v>87</v>
      </c>
      <c r="D12" s="170">
        <v>0.33</v>
      </c>
      <c r="E12" s="173"/>
      <c r="F12" s="170">
        <v>21.66</v>
      </c>
      <c r="G12" s="173"/>
      <c r="H12" s="173"/>
      <c r="I12" s="171">
        <v>0.3</v>
      </c>
      <c r="J12" s="173"/>
      <c r="K12" s="171">
        <v>33.6</v>
      </c>
      <c r="L12" s="171">
        <v>4.5</v>
      </c>
      <c r="M12" s="170">
        <v>11.55</v>
      </c>
      <c r="N12" s="170">
        <v>0.95</v>
      </c>
      <c r="O12" s="4" t="s">
        <v>233</v>
      </c>
      <c r="P12" s="69"/>
      <c r="Q12" s="69"/>
    </row>
    <row r="13" spans="1:17" ht="12.75" customHeight="1">
      <c r="A13" s="4" t="s">
        <v>122</v>
      </c>
      <c r="B13" s="4">
        <v>50</v>
      </c>
      <c r="C13" s="172">
        <v>177</v>
      </c>
      <c r="D13" s="171">
        <v>1.4</v>
      </c>
      <c r="E13" s="170">
        <v>1.65</v>
      </c>
      <c r="F13" s="170">
        <v>38.65</v>
      </c>
      <c r="G13" s="171"/>
      <c r="H13" s="170">
        <v>0.02</v>
      </c>
      <c r="I13" s="171">
        <v>0.2</v>
      </c>
      <c r="J13" s="173"/>
      <c r="K13" s="172">
        <v>8</v>
      </c>
      <c r="L13" s="172">
        <v>5</v>
      </c>
      <c r="M13" s="172">
        <v>18</v>
      </c>
      <c r="N13" s="170">
        <v>0.75</v>
      </c>
      <c r="O13" s="4" t="s">
        <v>292</v>
      </c>
      <c r="P13" s="69"/>
      <c r="Q13" s="69"/>
    </row>
    <row r="14" spans="1:17" ht="12.75" customHeight="1">
      <c r="A14" s="4" t="s">
        <v>15</v>
      </c>
      <c r="B14" s="4">
        <v>100</v>
      </c>
      <c r="C14" s="172">
        <v>42</v>
      </c>
      <c r="D14" s="171">
        <v>0.4</v>
      </c>
      <c r="E14" s="171">
        <v>0.3</v>
      </c>
      <c r="F14" s="171">
        <v>9.5</v>
      </c>
      <c r="G14" s="170">
        <v>0.01</v>
      </c>
      <c r="H14" s="170">
        <v>0.02</v>
      </c>
      <c r="I14" s="172">
        <v>5</v>
      </c>
      <c r="J14" s="171">
        <v>0.1</v>
      </c>
      <c r="K14" s="172">
        <v>19</v>
      </c>
      <c r="L14" s="172">
        <v>12</v>
      </c>
      <c r="M14" s="172">
        <v>16</v>
      </c>
      <c r="N14" s="171">
        <v>2.3</v>
      </c>
      <c r="O14" s="4" t="s">
        <v>220</v>
      </c>
      <c r="P14" s="69"/>
      <c r="Q14" s="69"/>
    </row>
    <row r="15" spans="1:17" ht="12.75" customHeight="1">
      <c r="A15" s="3" t="s">
        <v>91</v>
      </c>
      <c r="B15" s="15">
        <f>C15*100/C35</f>
        <v>10.794031535503898</v>
      </c>
      <c r="C15" s="59">
        <f aca="true" t="shared" si="1" ref="C15:N15">SUM(C12:C14)</f>
        <v>306</v>
      </c>
      <c r="D15" s="59">
        <f t="shared" si="1"/>
        <v>2.13</v>
      </c>
      <c r="E15" s="59">
        <f t="shared" si="1"/>
        <v>1.95</v>
      </c>
      <c r="F15" s="59">
        <f t="shared" si="1"/>
        <v>69.81</v>
      </c>
      <c r="G15" s="59">
        <f t="shared" si="1"/>
        <v>0.01</v>
      </c>
      <c r="H15" s="59">
        <f t="shared" si="1"/>
        <v>0.04</v>
      </c>
      <c r="I15" s="59">
        <f t="shared" si="1"/>
        <v>5.5</v>
      </c>
      <c r="J15" s="59">
        <f t="shared" si="1"/>
        <v>0.1</v>
      </c>
      <c r="K15" s="59">
        <f t="shared" si="1"/>
        <v>60.6</v>
      </c>
      <c r="L15" s="59">
        <f t="shared" si="1"/>
        <v>21.5</v>
      </c>
      <c r="M15" s="59">
        <f t="shared" si="1"/>
        <v>45.55</v>
      </c>
      <c r="N15" s="59">
        <f t="shared" si="1"/>
        <v>4</v>
      </c>
      <c r="O15" s="4"/>
      <c r="P15" s="1"/>
      <c r="Q15" s="1"/>
    </row>
    <row r="16" spans="1:17" ht="12.75" customHeight="1">
      <c r="A16" s="3" t="s">
        <v>17</v>
      </c>
      <c r="B16" s="4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  <c r="P16" s="1"/>
      <c r="Q16" s="1"/>
    </row>
    <row r="17" spans="1:17" ht="12.75" customHeight="1">
      <c r="A17" s="4" t="s">
        <v>78</v>
      </c>
      <c r="B17" s="4">
        <v>120</v>
      </c>
      <c r="C17" s="170">
        <v>25.38</v>
      </c>
      <c r="D17" s="170">
        <v>1.82</v>
      </c>
      <c r="E17" s="170">
        <v>9.18</v>
      </c>
      <c r="F17" s="172">
        <v>9</v>
      </c>
      <c r="G17" s="171">
        <v>0.1</v>
      </c>
      <c r="H17" s="170">
        <v>0.05</v>
      </c>
      <c r="I17" s="170">
        <v>11.84</v>
      </c>
      <c r="J17" s="170">
        <v>0.37</v>
      </c>
      <c r="K17" s="170">
        <v>44.83</v>
      </c>
      <c r="L17" s="170">
        <v>20.97</v>
      </c>
      <c r="M17" s="170">
        <v>48.72</v>
      </c>
      <c r="N17" s="170">
        <v>1.52</v>
      </c>
      <c r="O17" s="4" t="s">
        <v>293</v>
      </c>
      <c r="P17" s="69"/>
      <c r="Q17" s="69"/>
    </row>
    <row r="18" spans="1:17" ht="12.75" customHeight="1">
      <c r="A18" s="4" t="s">
        <v>376</v>
      </c>
      <c r="B18" s="4">
        <v>250</v>
      </c>
      <c r="C18" s="170">
        <v>163.57</v>
      </c>
      <c r="D18" s="170">
        <v>6.57</v>
      </c>
      <c r="E18" s="170">
        <v>18.65</v>
      </c>
      <c r="F18" s="170">
        <v>14.25</v>
      </c>
      <c r="G18" s="170"/>
      <c r="H18" s="170">
        <v>0.12</v>
      </c>
      <c r="I18" s="170">
        <v>16.47</v>
      </c>
      <c r="J18" s="170">
        <v>1.76</v>
      </c>
      <c r="K18" s="170">
        <v>31.19</v>
      </c>
      <c r="L18" s="171">
        <v>25.2</v>
      </c>
      <c r="M18" s="170">
        <v>63.59</v>
      </c>
      <c r="N18" s="172">
        <v>1</v>
      </c>
      <c r="O18" s="4" t="s">
        <v>294</v>
      </c>
      <c r="P18" s="69"/>
      <c r="Q18" s="69"/>
    </row>
    <row r="19" spans="1:17" ht="12.75" customHeight="1">
      <c r="A19" s="4" t="s">
        <v>123</v>
      </c>
      <c r="B19" s="4">
        <v>270</v>
      </c>
      <c r="C19" s="170">
        <v>413.8</v>
      </c>
      <c r="D19" s="170">
        <v>12.25</v>
      </c>
      <c r="E19" s="170">
        <v>19.77</v>
      </c>
      <c r="F19" s="170">
        <v>25.46</v>
      </c>
      <c r="G19" s="170"/>
      <c r="H19" s="170">
        <v>0.19</v>
      </c>
      <c r="I19" s="170">
        <v>6.75</v>
      </c>
      <c r="J19" s="170">
        <v>6.66</v>
      </c>
      <c r="K19" s="170">
        <v>44.9</v>
      </c>
      <c r="L19" s="171">
        <v>33.96</v>
      </c>
      <c r="M19" s="170">
        <v>370.85</v>
      </c>
      <c r="N19" s="170">
        <v>3.51</v>
      </c>
      <c r="O19" s="4" t="s">
        <v>295</v>
      </c>
      <c r="P19" s="69"/>
      <c r="Q19" s="69"/>
    </row>
    <row r="20" spans="1:17" ht="12.75" customHeight="1">
      <c r="A20" s="4" t="s">
        <v>145</v>
      </c>
      <c r="B20" s="4">
        <v>200</v>
      </c>
      <c r="C20" s="170">
        <v>58.96</v>
      </c>
      <c r="D20" s="170">
        <v>0.16</v>
      </c>
      <c r="E20" s="170">
        <v>0.16</v>
      </c>
      <c r="F20" s="170">
        <v>27.87</v>
      </c>
      <c r="G20" s="170">
        <v>0.01</v>
      </c>
      <c r="H20" s="170">
        <v>0.01</v>
      </c>
      <c r="I20" s="171">
        <v>6.6</v>
      </c>
      <c r="J20" s="170">
        <v>0.12</v>
      </c>
      <c r="K20" s="170">
        <v>6.88</v>
      </c>
      <c r="L20" s="171">
        <v>3.6</v>
      </c>
      <c r="M20" s="171">
        <v>4.4</v>
      </c>
      <c r="N20" s="170">
        <v>0.95</v>
      </c>
      <c r="O20" s="4" t="s">
        <v>296</v>
      </c>
      <c r="P20" s="1"/>
      <c r="Q20" s="1"/>
    </row>
    <row r="21" spans="1:17" ht="12.75" customHeight="1">
      <c r="A21" s="4" t="s">
        <v>19</v>
      </c>
      <c r="B21" s="4">
        <v>70</v>
      </c>
      <c r="C21" s="43">
        <v>126.7</v>
      </c>
      <c r="D21" s="44">
        <v>4.62</v>
      </c>
      <c r="E21" s="44">
        <v>0.84</v>
      </c>
      <c r="F21" s="44">
        <v>23.94</v>
      </c>
      <c r="G21" s="45"/>
      <c r="H21" s="44">
        <v>0.13</v>
      </c>
      <c r="I21" s="45"/>
      <c r="J21" s="44">
        <v>0.47</v>
      </c>
      <c r="K21" s="43">
        <v>24.5</v>
      </c>
      <c r="L21" s="43">
        <v>32.9</v>
      </c>
      <c r="M21" s="43">
        <v>110.6</v>
      </c>
      <c r="N21" s="44">
        <v>2.73</v>
      </c>
      <c r="O21" s="4" t="s">
        <v>193</v>
      </c>
      <c r="P21" s="69"/>
      <c r="Q21" s="69"/>
    </row>
    <row r="22" spans="1:17" ht="12.75" customHeight="1">
      <c r="A22" s="3" t="s">
        <v>20</v>
      </c>
      <c r="B22" s="15">
        <f>C22*100/C35</f>
        <v>27.810857525838657</v>
      </c>
      <c r="C22" s="59">
        <f aca="true" t="shared" si="2" ref="C22:N22">SUM(C17:C21)</f>
        <v>788.4100000000001</v>
      </c>
      <c r="D22" s="59">
        <f t="shared" si="2"/>
        <v>25.42</v>
      </c>
      <c r="E22" s="59">
        <f t="shared" si="2"/>
        <v>48.599999999999994</v>
      </c>
      <c r="F22" s="59">
        <f t="shared" si="2"/>
        <v>100.52</v>
      </c>
      <c r="G22" s="59">
        <f t="shared" si="2"/>
        <v>0.11</v>
      </c>
      <c r="H22" s="59">
        <f t="shared" si="2"/>
        <v>0.5</v>
      </c>
      <c r="I22" s="59">
        <f t="shared" si="2"/>
        <v>41.660000000000004</v>
      </c>
      <c r="J22" s="59">
        <f t="shared" si="2"/>
        <v>9.379999999999999</v>
      </c>
      <c r="K22" s="59">
        <f t="shared" si="2"/>
        <v>152.29999999999998</v>
      </c>
      <c r="L22" s="59">
        <f t="shared" si="2"/>
        <v>116.63</v>
      </c>
      <c r="M22" s="59">
        <f t="shared" si="2"/>
        <v>598.16</v>
      </c>
      <c r="N22" s="59">
        <f t="shared" si="2"/>
        <v>9.709999999999999</v>
      </c>
      <c r="O22" s="4"/>
      <c r="P22" s="1"/>
      <c r="Q22" s="1"/>
    </row>
    <row r="23" spans="1:17" ht="12.75" customHeight="1">
      <c r="A23" s="3" t="s">
        <v>316</v>
      </c>
      <c r="B23" s="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"/>
      <c r="P23" s="1"/>
      <c r="Q23" s="1"/>
    </row>
    <row r="24" spans="1:15" s="111" customFormat="1" ht="12.75" customHeight="1">
      <c r="A24" s="49" t="s">
        <v>131</v>
      </c>
      <c r="B24" s="62">
        <v>200</v>
      </c>
      <c r="C24" s="172">
        <v>180</v>
      </c>
      <c r="D24" s="172">
        <v>8</v>
      </c>
      <c r="E24" s="172">
        <v>3</v>
      </c>
      <c r="F24" s="171">
        <v>28.6</v>
      </c>
      <c r="G24" s="172"/>
      <c r="H24" s="170">
        <v>0.06</v>
      </c>
      <c r="I24" s="172">
        <v>2</v>
      </c>
      <c r="J24" s="173"/>
      <c r="K24" s="172">
        <v>224</v>
      </c>
      <c r="L24" s="172">
        <v>26</v>
      </c>
      <c r="M24" s="172">
        <v>172</v>
      </c>
      <c r="N24" s="171">
        <v>0.2</v>
      </c>
      <c r="O24" s="49" t="s">
        <v>188</v>
      </c>
    </row>
    <row r="25" spans="1:17" ht="12.75" customHeight="1">
      <c r="A25" s="4" t="s">
        <v>44</v>
      </c>
      <c r="B25" s="138">
        <v>50</v>
      </c>
      <c r="C25" s="48">
        <v>131</v>
      </c>
      <c r="D25" s="44">
        <v>3.75</v>
      </c>
      <c r="E25" s="44">
        <v>1.45</v>
      </c>
      <c r="F25" s="43">
        <v>15.7</v>
      </c>
      <c r="G25" s="45"/>
      <c r="H25" s="44">
        <v>0.06</v>
      </c>
      <c r="I25" s="45"/>
      <c r="J25" s="44">
        <v>0.45</v>
      </c>
      <c r="K25" s="43">
        <v>9.5</v>
      </c>
      <c r="L25" s="43">
        <v>6.5</v>
      </c>
      <c r="M25" s="43">
        <v>32.5</v>
      </c>
      <c r="N25" s="43">
        <v>0.6</v>
      </c>
      <c r="O25" s="4" t="s">
        <v>195</v>
      </c>
      <c r="P25" s="69"/>
      <c r="Q25" s="69"/>
    </row>
    <row r="26" spans="1:17" ht="12.75" customHeight="1">
      <c r="A26" s="3" t="s">
        <v>380</v>
      </c>
      <c r="B26" s="15">
        <f>C26*100/C35</f>
        <v>10.970404599809516</v>
      </c>
      <c r="C26" s="59">
        <f aca="true" t="shared" si="3" ref="C26:N26">SUM(C24:C25)</f>
        <v>311</v>
      </c>
      <c r="D26" s="59">
        <f t="shared" si="3"/>
        <v>11.75</v>
      </c>
      <c r="E26" s="59">
        <f t="shared" si="3"/>
        <v>4.45</v>
      </c>
      <c r="F26" s="59">
        <f t="shared" si="3"/>
        <v>44.3</v>
      </c>
      <c r="G26" s="59">
        <f t="shared" si="3"/>
        <v>0</v>
      </c>
      <c r="H26" s="59">
        <f t="shared" si="3"/>
        <v>0.12</v>
      </c>
      <c r="I26" s="59">
        <f t="shared" si="3"/>
        <v>2</v>
      </c>
      <c r="J26" s="59">
        <f t="shared" si="3"/>
        <v>0.45</v>
      </c>
      <c r="K26" s="59">
        <f t="shared" si="3"/>
        <v>233.5</v>
      </c>
      <c r="L26" s="59">
        <f t="shared" si="3"/>
        <v>32.5</v>
      </c>
      <c r="M26" s="59">
        <f t="shared" si="3"/>
        <v>204.5</v>
      </c>
      <c r="N26" s="59">
        <f t="shared" si="3"/>
        <v>0.8</v>
      </c>
      <c r="O26" s="4"/>
      <c r="P26" s="1"/>
      <c r="Q26" s="1"/>
    </row>
    <row r="27" spans="1:17" ht="12.75" customHeight="1">
      <c r="A27" s="3" t="s">
        <v>21</v>
      </c>
      <c r="B27" s="4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"/>
      <c r="P27" s="1"/>
      <c r="Q27" s="1"/>
    </row>
    <row r="28" spans="1:17" ht="12.75" customHeight="1">
      <c r="A28" s="4" t="s">
        <v>79</v>
      </c>
      <c r="B28" s="4">
        <v>120</v>
      </c>
      <c r="C28" s="170">
        <v>65.21</v>
      </c>
      <c r="D28" s="171">
        <v>8.1</v>
      </c>
      <c r="E28" s="170">
        <v>1.38</v>
      </c>
      <c r="F28" s="170">
        <v>4.55</v>
      </c>
      <c r="G28" s="170"/>
      <c r="H28" s="170"/>
      <c r="I28" s="170">
        <v>10.27</v>
      </c>
      <c r="J28" s="170">
        <v>1.13</v>
      </c>
      <c r="K28" s="170">
        <v>47.55</v>
      </c>
      <c r="L28" s="170">
        <v>25.63</v>
      </c>
      <c r="M28" s="170">
        <v>106.18</v>
      </c>
      <c r="N28" s="170" t="s">
        <v>336</v>
      </c>
      <c r="O28" s="4" t="s">
        <v>297</v>
      </c>
      <c r="P28" s="69"/>
      <c r="Q28" s="69"/>
    </row>
    <row r="29" spans="1:17" ht="12.75" customHeight="1">
      <c r="A29" s="4" t="s">
        <v>374</v>
      </c>
      <c r="B29" s="4">
        <v>100</v>
      </c>
      <c r="C29" s="170">
        <v>291.85</v>
      </c>
      <c r="D29" s="170">
        <v>18.97</v>
      </c>
      <c r="E29" s="170">
        <v>18.35</v>
      </c>
      <c r="F29" s="170">
        <v>5.17</v>
      </c>
      <c r="G29" s="170">
        <v>0.73</v>
      </c>
      <c r="H29" s="170">
        <v>0.11</v>
      </c>
      <c r="I29" s="171">
        <v>1.5</v>
      </c>
      <c r="J29" s="170"/>
      <c r="K29" s="170">
        <v>18.89</v>
      </c>
      <c r="L29" s="170">
        <v>5.91</v>
      </c>
      <c r="M29" s="170">
        <v>55.66</v>
      </c>
      <c r="N29" s="170">
        <v>0.72</v>
      </c>
      <c r="O29" s="4" t="s">
        <v>333</v>
      </c>
      <c r="P29" s="69"/>
      <c r="Q29" s="69"/>
    </row>
    <row r="30" spans="1:17" ht="12.75" customHeight="1">
      <c r="A30" s="4" t="s">
        <v>375</v>
      </c>
      <c r="B30" s="4">
        <v>250</v>
      </c>
      <c r="C30" s="170">
        <v>102.66</v>
      </c>
      <c r="D30" s="170">
        <v>3.47</v>
      </c>
      <c r="E30" s="171">
        <v>4.4</v>
      </c>
      <c r="F30" s="170">
        <v>12.43</v>
      </c>
      <c r="G30" s="170"/>
      <c r="H30" s="170">
        <v>0.07</v>
      </c>
      <c r="I30" s="170">
        <v>14.73</v>
      </c>
      <c r="J30" s="173"/>
      <c r="K30" s="170">
        <v>105.98</v>
      </c>
      <c r="L30" s="170"/>
      <c r="M30" s="170">
        <v>85.68</v>
      </c>
      <c r="N30" s="170">
        <v>0.97</v>
      </c>
      <c r="O30" s="4" t="s">
        <v>332</v>
      </c>
      <c r="P30" s="69"/>
      <c r="Q30" s="69"/>
    </row>
    <row r="31" spans="1:17" ht="12.75" customHeight="1">
      <c r="A31" s="4" t="s">
        <v>25</v>
      </c>
      <c r="B31" s="4">
        <v>200</v>
      </c>
      <c r="C31" s="172">
        <v>53</v>
      </c>
      <c r="D31" s="171">
        <v>0.6</v>
      </c>
      <c r="E31" s="173"/>
      <c r="F31" s="172">
        <v>34</v>
      </c>
      <c r="G31" s="171">
        <v>0.6</v>
      </c>
      <c r="H31" s="170">
        <v>0.04</v>
      </c>
      <c r="I31" s="172">
        <v>12</v>
      </c>
      <c r="J31" s="171">
        <v>1.2</v>
      </c>
      <c r="K31" s="172">
        <v>18</v>
      </c>
      <c r="L31" s="172">
        <v>8</v>
      </c>
      <c r="M31" s="173"/>
      <c r="N31" s="171">
        <v>1.8</v>
      </c>
      <c r="O31" s="4" t="s">
        <v>248</v>
      </c>
      <c r="P31" s="69"/>
      <c r="Q31" s="69"/>
    </row>
    <row r="32" spans="1:17" ht="12.75" customHeight="1">
      <c r="A32" s="4" t="s">
        <v>44</v>
      </c>
      <c r="B32" s="138">
        <v>50</v>
      </c>
      <c r="C32" s="48">
        <v>131</v>
      </c>
      <c r="D32" s="44">
        <v>3.75</v>
      </c>
      <c r="E32" s="44">
        <v>1.45</v>
      </c>
      <c r="F32" s="43">
        <v>15.7</v>
      </c>
      <c r="G32" s="45"/>
      <c r="H32" s="44">
        <v>0.06</v>
      </c>
      <c r="I32" s="45"/>
      <c r="J32" s="44">
        <v>0.45</v>
      </c>
      <c r="K32" s="43">
        <v>9.5</v>
      </c>
      <c r="L32" s="43">
        <v>6.5</v>
      </c>
      <c r="M32" s="43">
        <v>32.5</v>
      </c>
      <c r="N32" s="43">
        <v>0.6</v>
      </c>
      <c r="O32" s="4" t="s">
        <v>195</v>
      </c>
      <c r="P32" s="69"/>
      <c r="Q32" s="69"/>
    </row>
    <row r="33" spans="1:17" ht="12.75" customHeight="1">
      <c r="A33" s="4" t="s">
        <v>19</v>
      </c>
      <c r="B33" s="14">
        <v>50</v>
      </c>
      <c r="C33" s="43">
        <v>90.5</v>
      </c>
      <c r="D33" s="43">
        <v>3.3</v>
      </c>
      <c r="E33" s="43">
        <v>0.6</v>
      </c>
      <c r="F33" s="43">
        <v>17.1</v>
      </c>
      <c r="G33" s="45"/>
      <c r="H33" s="44">
        <v>0.09</v>
      </c>
      <c r="I33" s="45"/>
      <c r="J33" s="44">
        <v>0.34</v>
      </c>
      <c r="K33" s="43">
        <v>17.5</v>
      </c>
      <c r="L33" s="43">
        <v>23.5</v>
      </c>
      <c r="M33" s="48">
        <v>79</v>
      </c>
      <c r="N33" s="44">
        <v>1.95</v>
      </c>
      <c r="O33" s="4" t="s">
        <v>193</v>
      </c>
      <c r="P33" s="69"/>
      <c r="Q33" s="69"/>
    </row>
    <row r="34" spans="1:17" ht="12.75" customHeight="1">
      <c r="A34" s="3" t="s">
        <v>23</v>
      </c>
      <c r="B34" s="15">
        <f>C34*100/C35</f>
        <v>25.89932625489435</v>
      </c>
      <c r="C34" s="59">
        <f aca="true" t="shared" si="4" ref="C34:N34">SUM(C28:C33)</f>
        <v>734.22</v>
      </c>
      <c r="D34" s="59">
        <f t="shared" si="4"/>
        <v>38.19</v>
      </c>
      <c r="E34" s="59">
        <f t="shared" si="4"/>
        <v>26.180000000000003</v>
      </c>
      <c r="F34" s="59">
        <f t="shared" si="4"/>
        <v>88.94999999999999</v>
      </c>
      <c r="G34" s="59">
        <f t="shared" si="4"/>
        <v>1.33</v>
      </c>
      <c r="H34" s="59">
        <f t="shared" si="4"/>
        <v>0.37</v>
      </c>
      <c r="I34" s="59">
        <f t="shared" si="4"/>
        <v>38.5</v>
      </c>
      <c r="J34" s="59">
        <f t="shared" si="4"/>
        <v>3.12</v>
      </c>
      <c r="K34" s="59">
        <f t="shared" si="4"/>
        <v>217.42000000000002</v>
      </c>
      <c r="L34" s="59">
        <f t="shared" si="4"/>
        <v>69.53999999999999</v>
      </c>
      <c r="M34" s="59">
        <f t="shared" si="4"/>
        <v>359.02</v>
      </c>
      <c r="N34" s="59">
        <f t="shared" si="4"/>
        <v>6.04</v>
      </c>
      <c r="O34" s="4"/>
      <c r="P34" s="1"/>
      <c r="Q34" s="1"/>
    </row>
    <row r="35" spans="1:17" ht="14.25" customHeight="1">
      <c r="A35" s="3" t="s">
        <v>24</v>
      </c>
      <c r="B35" s="3"/>
      <c r="C35" s="59">
        <f>C34+C26+C22+C15+C10</f>
        <v>2834.9</v>
      </c>
      <c r="D35" s="59">
        <f>D34+D26+D22+D15+D10</f>
        <v>99.44999999999999</v>
      </c>
      <c r="E35" s="59">
        <f aca="true" t="shared" si="5" ref="E35:N35">E34+E26+E22+E15+E10</f>
        <v>97.69999999999999</v>
      </c>
      <c r="F35" s="59">
        <f t="shared" si="5"/>
        <v>388.74</v>
      </c>
      <c r="G35" s="59">
        <f t="shared" si="5"/>
        <v>1.7300000000000002</v>
      </c>
      <c r="H35" s="59">
        <f t="shared" si="5"/>
        <v>1.46</v>
      </c>
      <c r="I35" s="59">
        <f t="shared" si="5"/>
        <v>88.99</v>
      </c>
      <c r="J35" s="59">
        <f t="shared" si="5"/>
        <v>14.229999999999999</v>
      </c>
      <c r="K35" s="59">
        <f t="shared" si="5"/>
        <v>1320.3600000000001</v>
      </c>
      <c r="L35" s="59">
        <f t="shared" si="5"/>
        <v>355.89</v>
      </c>
      <c r="M35" s="59">
        <f t="shared" si="5"/>
        <v>1802.35</v>
      </c>
      <c r="N35" s="59">
        <f t="shared" si="5"/>
        <v>25.209999999999997</v>
      </c>
      <c r="O35" s="3"/>
      <c r="P35" s="1"/>
      <c r="Q35" s="1"/>
    </row>
    <row r="36" spans="1:2" ht="12.75">
      <c r="A36" s="12" t="s">
        <v>51</v>
      </c>
      <c r="B36" s="107"/>
    </row>
    <row r="37" spans="1:2" ht="12.75">
      <c r="A37" s="12" t="s">
        <v>52</v>
      </c>
      <c r="B37" s="107"/>
    </row>
  </sheetData>
  <sheetProtection/>
  <printOptions/>
  <pageMargins left="1.7716535433070868" right="0.1968503937007874" top="0.1968503937007874" bottom="0.1968503937007874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2019-01-25T08:20:31Z</cp:lastPrinted>
  <dcterms:created xsi:type="dcterms:W3CDTF">1996-10-08T23:32:33Z</dcterms:created>
  <dcterms:modified xsi:type="dcterms:W3CDTF">2019-01-25T08:20:45Z</dcterms:modified>
  <cp:category/>
  <cp:version/>
  <cp:contentType/>
  <cp:contentStatus/>
</cp:coreProperties>
</file>